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relba\Vysledky FT ligy 2024\"/>
    </mc:Choice>
  </mc:AlternateContent>
  <xr:revisionPtr revIDLastSave="0" documentId="13_ncr:1_{914E9846-DDC1-4538-95D9-26F757DD79FA}" xr6:coauthVersionLast="47" xr6:coauthVersionMax="47" xr10:uidLastSave="{00000000-0000-0000-0000-000000000000}"/>
  <bookViews>
    <workbookView xWindow="-120" yWindow="-120" windowWidth="20730" windowHeight="11760" tabRatio="822" xr2:uid="{00000000-000D-0000-FFFF-FFFF00000000}"/>
  </bookViews>
  <sheets>
    <sheet name="Vysledky OPEN KOMPLET" sheetId="26" r:id="rId1"/>
    <sheet name="1 kolo" sheetId="27" r:id="rId2"/>
    <sheet name="2 kolo " sheetId="28" r:id="rId3"/>
    <sheet name="3 kolo" sheetId="29" r:id="rId4"/>
    <sheet name="4 kolo" sheetId="30" r:id="rId5"/>
    <sheet name="5 kolo" sheetId="31" r:id="rId6"/>
    <sheet name="6 kolo " sheetId="32" r:id="rId7"/>
    <sheet name="7 kolo" sheetId="33" r:id="rId8"/>
    <sheet name="8 kolo" sheetId="34" r:id="rId9"/>
    <sheet name="9 kolo" sheetId="35" r:id="rId10"/>
    <sheet name="10 kolo" sheetId="36" r:id="rId11"/>
    <sheet name="11 kolo" sheetId="37" r:id="rId12"/>
    <sheet name="12 kolo" sheetId="38" r:id="rId13"/>
    <sheet name="FT liga 2024" sheetId="39" r:id="rId14"/>
  </sheets>
  <definedNames>
    <definedName name="_xlnm.Print_Area" localSheetId="1">'1 kolo'!$A$1:$K$24</definedName>
    <definedName name="_xlnm.Print_Area" localSheetId="10">'10 kolo'!$A$1:$J$25</definedName>
    <definedName name="_xlnm.Print_Area" localSheetId="11">'11 kolo'!$A$1:$J$30</definedName>
    <definedName name="_xlnm.Print_Area" localSheetId="12">'12 kolo'!$A$1:$J$33</definedName>
    <definedName name="_xlnm.Print_Area" localSheetId="2">'2 kolo '!$A$1:$I$24</definedName>
    <definedName name="_xlnm.Print_Area" localSheetId="3">'3 kolo'!$A$1:$I$29</definedName>
    <definedName name="_xlnm.Print_Area" localSheetId="4">'4 kolo'!$A$1:$J$31</definedName>
    <definedName name="_xlnm.Print_Area" localSheetId="5">'5 kolo'!$A$1:$I$34</definedName>
    <definedName name="_xlnm.Print_Area" localSheetId="6">'6 kolo '!$A$1:$I$30</definedName>
    <definedName name="_xlnm.Print_Area" localSheetId="7">'7 kolo'!$A$1:$K$35</definedName>
    <definedName name="_xlnm.Print_Area" localSheetId="8">'8 kolo'!$A$1:$J$35</definedName>
    <definedName name="_xlnm.Print_Area" localSheetId="9">'9 kolo'!$A$1:$J$28</definedName>
    <definedName name="_xlnm.Print_Area" localSheetId="13">'FT liga 2024'!$A$1:$J$53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6" l="1"/>
  <c r="I3" i="26"/>
  <c r="I6" i="26"/>
  <c r="I11" i="26"/>
  <c r="I9" i="26"/>
  <c r="I31" i="26"/>
  <c r="I17" i="26"/>
  <c r="I19" i="26"/>
  <c r="I39" i="26"/>
  <c r="I8" i="26"/>
  <c r="I20" i="26"/>
  <c r="I7" i="26"/>
  <c r="I10" i="26"/>
  <c r="I18" i="26"/>
  <c r="I32" i="26"/>
  <c r="I16" i="26"/>
  <c r="I21" i="26"/>
  <c r="I13" i="26"/>
  <c r="I24" i="26"/>
  <c r="AZ46" i="26"/>
  <c r="AZ5" i="26"/>
  <c r="AV46" i="26"/>
  <c r="AW46" i="26"/>
  <c r="AX46" i="26"/>
  <c r="AY46" i="26"/>
  <c r="AV24" i="26"/>
  <c r="AX24" i="26"/>
  <c r="AY24" i="26"/>
  <c r="AX3" i="26"/>
  <c r="AY3" i="26"/>
  <c r="AX12" i="26"/>
  <c r="AY12" i="26"/>
  <c r="AX7" i="26"/>
  <c r="AY7" i="26"/>
  <c r="AX4" i="26"/>
  <c r="AY4" i="26"/>
  <c r="AV47" i="26"/>
  <c r="AW47" i="26"/>
  <c r="AX47" i="26"/>
  <c r="AY47" i="26"/>
  <c r="AV40" i="26"/>
  <c r="AX40" i="26"/>
  <c r="AY40" i="26"/>
  <c r="AV11" i="26"/>
  <c r="AW11" i="26"/>
  <c r="AX11" i="26"/>
  <c r="AY11" i="26"/>
  <c r="AV19" i="26"/>
  <c r="AX19" i="26"/>
  <c r="AY19" i="26"/>
  <c r="AV33" i="26"/>
  <c r="AW33" i="26"/>
  <c r="AX33" i="26"/>
  <c r="AY33" i="26"/>
  <c r="AX14" i="26"/>
  <c r="AY14" i="26"/>
  <c r="AX6" i="26"/>
  <c r="AY6" i="26"/>
  <c r="AV34" i="26"/>
  <c r="AX34" i="26"/>
  <c r="AY34" i="26"/>
  <c r="AV20" i="26"/>
  <c r="AW20" i="26"/>
  <c r="AX20" i="26"/>
  <c r="AY20" i="26"/>
  <c r="AX17" i="26"/>
  <c r="AY17" i="26"/>
  <c r="AX10" i="26"/>
  <c r="AY10" i="26"/>
  <c r="AX21" i="26"/>
  <c r="AY21" i="26"/>
  <c r="AV32" i="26"/>
  <c r="AW32" i="26"/>
  <c r="AX32" i="26"/>
  <c r="AY32" i="26"/>
  <c r="AW42" i="26"/>
  <c r="AX42" i="26"/>
  <c r="AY42" i="26"/>
  <c r="AX31" i="26"/>
  <c r="AY31" i="26"/>
  <c r="AX9" i="26"/>
  <c r="AY9" i="26"/>
  <c r="AX39" i="26"/>
  <c r="AY39" i="26"/>
  <c r="AV45" i="26"/>
  <c r="AW45" i="26"/>
  <c r="AX45" i="26"/>
  <c r="AY45" i="26"/>
  <c r="AV48" i="26"/>
  <c r="AW48" i="26"/>
  <c r="AX48" i="26"/>
  <c r="AY48" i="26"/>
  <c r="AV16" i="26"/>
  <c r="AW16" i="26"/>
  <c r="AX16" i="26"/>
  <c r="AY16" i="26"/>
  <c r="AV37" i="26"/>
  <c r="AW37" i="26"/>
  <c r="AX37" i="26"/>
  <c r="AY37" i="26"/>
  <c r="AV18" i="26"/>
  <c r="AW18" i="26"/>
  <c r="AX18" i="26"/>
  <c r="AY18" i="26"/>
  <c r="AX27" i="26"/>
  <c r="AY27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X41" i="26"/>
  <c r="AY41" i="26"/>
  <c r="AV52" i="26"/>
  <c r="AW52" i="26"/>
  <c r="AX52" i="26"/>
  <c r="AY52" i="26"/>
  <c r="AW53" i="26"/>
  <c r="AX53" i="26"/>
  <c r="AY53" i="26"/>
  <c r="AX8" i="26"/>
  <c r="AY8" i="26"/>
  <c r="AX13" i="26"/>
  <c r="AY13" i="26"/>
  <c r="AV22" i="26"/>
  <c r="AW22" i="26"/>
  <c r="AX22" i="26"/>
  <c r="AY22" i="26"/>
  <c r="AX15" i="26"/>
  <c r="AY15" i="26"/>
  <c r="AV30" i="26"/>
  <c r="AW30" i="26"/>
  <c r="AX30" i="26"/>
  <c r="AY30" i="26"/>
  <c r="AV35" i="26"/>
  <c r="AW35" i="26"/>
  <c r="AX35" i="26"/>
  <c r="AY35" i="26"/>
  <c r="AV25" i="26"/>
  <c r="AW25" i="26"/>
  <c r="AX25" i="26"/>
  <c r="AY25" i="26"/>
  <c r="AV26" i="26"/>
  <c r="AW26" i="26"/>
  <c r="AX26" i="26"/>
  <c r="AY26" i="26"/>
  <c r="AV29" i="26"/>
  <c r="AW29" i="26"/>
  <c r="AX29" i="26"/>
  <c r="AY29" i="26"/>
  <c r="AV38" i="26"/>
  <c r="AW38" i="26"/>
  <c r="AX38" i="26"/>
  <c r="AY38" i="26"/>
  <c r="AV23" i="26"/>
  <c r="AW23" i="26"/>
  <c r="AX23" i="26"/>
  <c r="AY23" i="26"/>
  <c r="AV36" i="26"/>
  <c r="AW36" i="26"/>
  <c r="AX36" i="26"/>
  <c r="AY36" i="26"/>
  <c r="AV43" i="26"/>
  <c r="AW43" i="26"/>
  <c r="AX43" i="26"/>
  <c r="AY43" i="26"/>
  <c r="AV44" i="26"/>
  <c r="AW44" i="26"/>
  <c r="AX44" i="26"/>
  <c r="AY44" i="26"/>
  <c r="AX28" i="26"/>
  <c r="AY28" i="26"/>
  <c r="AX5" i="26"/>
  <c r="AY5" i="26"/>
  <c r="AZ24" i="26"/>
  <c r="AZ3" i="26"/>
  <c r="AZ12" i="26"/>
  <c r="AZ7" i="26"/>
  <c r="AZ4" i="26"/>
  <c r="AZ47" i="26"/>
  <c r="AZ40" i="26"/>
  <c r="AZ11" i="26"/>
  <c r="AZ19" i="26"/>
  <c r="AZ33" i="26"/>
  <c r="AZ14" i="26"/>
  <c r="AZ6" i="26"/>
  <c r="AZ34" i="26"/>
  <c r="AZ20" i="26"/>
  <c r="AZ17" i="26"/>
  <c r="AZ10" i="26"/>
  <c r="AZ21" i="26"/>
  <c r="AZ32" i="26"/>
  <c r="AZ42" i="26"/>
  <c r="AZ31" i="26"/>
  <c r="AZ9" i="26"/>
  <c r="AZ39" i="26"/>
  <c r="AZ45" i="26"/>
  <c r="AZ48" i="26"/>
  <c r="AZ16" i="26"/>
  <c r="AZ37" i="26"/>
  <c r="AZ18" i="26"/>
  <c r="AZ27" i="26"/>
  <c r="AZ49" i="26"/>
  <c r="AZ50" i="26"/>
  <c r="AZ51" i="26"/>
  <c r="AZ41" i="26"/>
  <c r="AZ52" i="26"/>
  <c r="AZ53" i="26"/>
  <c r="AZ8" i="26"/>
  <c r="AZ13" i="26"/>
  <c r="AZ22" i="26"/>
  <c r="AZ15" i="26"/>
  <c r="AZ30" i="26"/>
  <c r="AZ35" i="26"/>
  <c r="AZ25" i="26"/>
  <c r="AZ26" i="26"/>
  <c r="AZ29" i="26"/>
  <c r="AZ38" i="26"/>
  <c r="AZ23" i="26"/>
  <c r="AZ36" i="26"/>
  <c r="AZ43" i="26"/>
  <c r="AZ44" i="26"/>
  <c r="AZ28" i="26"/>
  <c r="BL46" i="26"/>
  <c r="BM46" i="26"/>
  <c r="BN31" i="26"/>
  <c r="BO31" i="26"/>
  <c r="BL24" i="26"/>
  <c r="BM24" i="26"/>
  <c r="BN23" i="26"/>
  <c r="BO23" i="26"/>
  <c r="BL3" i="26"/>
  <c r="BM3" i="26"/>
  <c r="BN3" i="26"/>
  <c r="BO3" i="26"/>
  <c r="BL12" i="26"/>
  <c r="BM12" i="26"/>
  <c r="BN21" i="26"/>
  <c r="BO21" i="26"/>
  <c r="BL7" i="26"/>
  <c r="BM7" i="26"/>
  <c r="BN17" i="26"/>
  <c r="BO17" i="26"/>
  <c r="BL4" i="26"/>
  <c r="BM4" i="26"/>
  <c r="BN14" i="26"/>
  <c r="BO14" i="26"/>
  <c r="BL47" i="26"/>
  <c r="BM47" i="26"/>
  <c r="BN32" i="26"/>
  <c r="BO32" i="26"/>
  <c r="BL40" i="26"/>
  <c r="BM40" i="26"/>
  <c r="BN33" i="26"/>
  <c r="BO33" i="26"/>
  <c r="BL11" i="26"/>
  <c r="BM11" i="26"/>
  <c r="BN16" i="26"/>
  <c r="BO16" i="26"/>
  <c r="BL19" i="26"/>
  <c r="BM19" i="26"/>
  <c r="BN10" i="26"/>
  <c r="BO10" i="26"/>
  <c r="BL33" i="26"/>
  <c r="BM33" i="26"/>
  <c r="BN29" i="26"/>
  <c r="BO29" i="26"/>
  <c r="BL14" i="26"/>
  <c r="BM14" i="26"/>
  <c r="BN9" i="26"/>
  <c r="BO9" i="26"/>
  <c r="BL6" i="26"/>
  <c r="BM6" i="26"/>
  <c r="BN5" i="26"/>
  <c r="BO5" i="26"/>
  <c r="BL34" i="26"/>
  <c r="BM34" i="26"/>
  <c r="BN28" i="26"/>
  <c r="BO28" i="26"/>
  <c r="BL20" i="26"/>
  <c r="BM20" i="26"/>
  <c r="BN22" i="26"/>
  <c r="BO22" i="26"/>
  <c r="BL17" i="26"/>
  <c r="BM17" i="26"/>
  <c r="BN19" i="26"/>
  <c r="BO19" i="26"/>
  <c r="BL10" i="26"/>
  <c r="BM10" i="26"/>
  <c r="BN4" i="26"/>
  <c r="BO4" i="26"/>
  <c r="BL21" i="26"/>
  <c r="BM21" i="26"/>
  <c r="BN15" i="26"/>
  <c r="BO15" i="26"/>
  <c r="BL32" i="26"/>
  <c r="BM32" i="26"/>
  <c r="BN26" i="26"/>
  <c r="BO26" i="26"/>
  <c r="BL42" i="26"/>
  <c r="BM42" i="26"/>
  <c r="BN27" i="26"/>
  <c r="BO27" i="26"/>
  <c r="BL31" i="26"/>
  <c r="BM31" i="26"/>
  <c r="BN24" i="26"/>
  <c r="BO24" i="26"/>
  <c r="BL9" i="26"/>
  <c r="BM9" i="26"/>
  <c r="BN6" i="26"/>
  <c r="BO6" i="26"/>
  <c r="BL39" i="26"/>
  <c r="BM39" i="26"/>
  <c r="BN25" i="26"/>
  <c r="BO25" i="26"/>
  <c r="BL45" i="26"/>
  <c r="BM45" i="26"/>
  <c r="BN30" i="26"/>
  <c r="BO30" i="26"/>
  <c r="BL48" i="26"/>
  <c r="BM48" i="26"/>
  <c r="BN34" i="26"/>
  <c r="BO34" i="26"/>
  <c r="BL16" i="26"/>
  <c r="BM16" i="26"/>
  <c r="BN18" i="26"/>
  <c r="BO18" i="26"/>
  <c r="BL37" i="26"/>
  <c r="BM37" i="26"/>
  <c r="BN35" i="26"/>
  <c r="BO35" i="26"/>
  <c r="BL18" i="26"/>
  <c r="BM18" i="26"/>
  <c r="BN20" i="26"/>
  <c r="BO20" i="26"/>
  <c r="BL27" i="26"/>
  <c r="BM27" i="26"/>
  <c r="BN36" i="26"/>
  <c r="BO36" i="26"/>
  <c r="BL49" i="26"/>
  <c r="BM49" i="26"/>
  <c r="BN37" i="26"/>
  <c r="BO37" i="26"/>
  <c r="BL50" i="26"/>
  <c r="BM50" i="26"/>
  <c r="BN38" i="26"/>
  <c r="BO38" i="26"/>
  <c r="BL51" i="26"/>
  <c r="BM51" i="26"/>
  <c r="BN39" i="26"/>
  <c r="BO39" i="26"/>
  <c r="BL41" i="26"/>
  <c r="BM41" i="26"/>
  <c r="BN40" i="26"/>
  <c r="BO40" i="26"/>
  <c r="BL52" i="26"/>
  <c r="BM52" i="26"/>
  <c r="BN41" i="26"/>
  <c r="BO41" i="26"/>
  <c r="BL53" i="26"/>
  <c r="BM53" i="26"/>
  <c r="BN42" i="26"/>
  <c r="BO42" i="26"/>
  <c r="BL8" i="26"/>
  <c r="BM8" i="26"/>
  <c r="BN7" i="26"/>
  <c r="BO7" i="26"/>
  <c r="BL13" i="26"/>
  <c r="BM13" i="26"/>
  <c r="BN8" i="26"/>
  <c r="BO8" i="26"/>
  <c r="BL22" i="26"/>
  <c r="BM22" i="26"/>
  <c r="BN11" i="26"/>
  <c r="BO11" i="26"/>
  <c r="BL15" i="26"/>
  <c r="BM15" i="26"/>
  <c r="BN12" i="26"/>
  <c r="BO12" i="26"/>
  <c r="BL30" i="26"/>
  <c r="BM30" i="26"/>
  <c r="BN43" i="26"/>
  <c r="BO43" i="26"/>
  <c r="BL35" i="26"/>
  <c r="BM35" i="26"/>
  <c r="BN44" i="26"/>
  <c r="BO44" i="26"/>
  <c r="BL25" i="26"/>
  <c r="BM25" i="26"/>
  <c r="BN45" i="26"/>
  <c r="BO45" i="26"/>
  <c r="BL26" i="26"/>
  <c r="BM26" i="26"/>
  <c r="BN46" i="26"/>
  <c r="BO46" i="26"/>
  <c r="BL29" i="26"/>
  <c r="BM29" i="26"/>
  <c r="BN47" i="26"/>
  <c r="BO47" i="26"/>
  <c r="BL38" i="26"/>
  <c r="BM38" i="26"/>
  <c r="BN48" i="26"/>
  <c r="BO48" i="26"/>
  <c r="BL23" i="26"/>
  <c r="BM23" i="26"/>
  <c r="BN49" i="26"/>
  <c r="BO49" i="26"/>
  <c r="BL36" i="26"/>
  <c r="BM36" i="26"/>
  <c r="BN50" i="26"/>
  <c r="BO50" i="26"/>
  <c r="BL43" i="26"/>
  <c r="BM43" i="26"/>
  <c r="BN51" i="26"/>
  <c r="BO51" i="26"/>
  <c r="BL44" i="26"/>
  <c r="BM44" i="26"/>
  <c r="BN52" i="26"/>
  <c r="BO52" i="26"/>
  <c r="BL28" i="26"/>
  <c r="BM28" i="26"/>
  <c r="BN54" i="26"/>
  <c r="BO54" i="26"/>
  <c r="BO13" i="26"/>
  <c r="BN13" i="26"/>
  <c r="BM5" i="26"/>
  <c r="BL5" i="26"/>
  <c r="AC46" i="26"/>
  <c r="AE46" i="26"/>
  <c r="AG46" i="26"/>
  <c r="AI46" i="26"/>
  <c r="AC24" i="26"/>
  <c r="AE24" i="26"/>
  <c r="AW24" i="26" s="1"/>
  <c r="AG24" i="26"/>
  <c r="AI24" i="26"/>
  <c r="AC3" i="26"/>
  <c r="AV3" i="26" s="1"/>
  <c r="AE3" i="26"/>
  <c r="AW3" i="26" s="1"/>
  <c r="AG3" i="26"/>
  <c r="AI3" i="26"/>
  <c r="AC12" i="26"/>
  <c r="AV12" i="26" s="1"/>
  <c r="AE12" i="26"/>
  <c r="AW12" i="26" s="1"/>
  <c r="AG12" i="26"/>
  <c r="AI12" i="26"/>
  <c r="AC7" i="26"/>
  <c r="AV7" i="26" s="1"/>
  <c r="AE7" i="26"/>
  <c r="AW7" i="26" s="1"/>
  <c r="AG7" i="26"/>
  <c r="AI7" i="26"/>
  <c r="AC4" i="26"/>
  <c r="AV4" i="26" s="1"/>
  <c r="AE4" i="26"/>
  <c r="AW4" i="26" s="1"/>
  <c r="AG4" i="26"/>
  <c r="AI4" i="26"/>
  <c r="AC47" i="26"/>
  <c r="AE47" i="26"/>
  <c r="AG47" i="26"/>
  <c r="AI47" i="26"/>
  <c r="AC40" i="26"/>
  <c r="AE40" i="26"/>
  <c r="AW40" i="26" s="1"/>
  <c r="AG40" i="26"/>
  <c r="AI40" i="26"/>
  <c r="AC11" i="26"/>
  <c r="AE11" i="26"/>
  <c r="AG11" i="26"/>
  <c r="AI11" i="26"/>
  <c r="AC19" i="26"/>
  <c r="AE19" i="26"/>
  <c r="AW19" i="26" s="1"/>
  <c r="AG19" i="26"/>
  <c r="AI19" i="26"/>
  <c r="AC33" i="26"/>
  <c r="AE33" i="26"/>
  <c r="AG33" i="26"/>
  <c r="AI33" i="26"/>
  <c r="AC14" i="26"/>
  <c r="AV14" i="26" s="1"/>
  <c r="AE14" i="26"/>
  <c r="AW14" i="26" s="1"/>
  <c r="AG14" i="26"/>
  <c r="AI14" i="26"/>
  <c r="AC6" i="26"/>
  <c r="AV6" i="26" s="1"/>
  <c r="AE6" i="26"/>
  <c r="AW6" i="26" s="1"/>
  <c r="AG6" i="26"/>
  <c r="AI6" i="26"/>
  <c r="AC34" i="26"/>
  <c r="AE34" i="26"/>
  <c r="AW34" i="26" s="1"/>
  <c r="AG34" i="26"/>
  <c r="AI34" i="26"/>
  <c r="AC20" i="26"/>
  <c r="AE20" i="26"/>
  <c r="AG20" i="26"/>
  <c r="AI20" i="26"/>
  <c r="AC17" i="26"/>
  <c r="AV17" i="26" s="1"/>
  <c r="AE17" i="26"/>
  <c r="AW17" i="26" s="1"/>
  <c r="AG17" i="26"/>
  <c r="AI17" i="26"/>
  <c r="AC10" i="26"/>
  <c r="AV10" i="26" s="1"/>
  <c r="AE10" i="26"/>
  <c r="AW10" i="26" s="1"/>
  <c r="AG10" i="26"/>
  <c r="AI10" i="26"/>
  <c r="AC21" i="26"/>
  <c r="AV21" i="26" s="1"/>
  <c r="AE21" i="26"/>
  <c r="AW21" i="26" s="1"/>
  <c r="AG21" i="26"/>
  <c r="AI21" i="26"/>
  <c r="AC32" i="26"/>
  <c r="AE32" i="26"/>
  <c r="AG32" i="26"/>
  <c r="AI32" i="26"/>
  <c r="AC42" i="26"/>
  <c r="AV42" i="26" s="1"/>
  <c r="AE42" i="26"/>
  <c r="AG42" i="26"/>
  <c r="AI42" i="26"/>
  <c r="AC31" i="26"/>
  <c r="AV31" i="26" s="1"/>
  <c r="AE31" i="26"/>
  <c r="AW31" i="26" s="1"/>
  <c r="AG31" i="26"/>
  <c r="AI31" i="26"/>
  <c r="AC9" i="26"/>
  <c r="AV9" i="26" s="1"/>
  <c r="AE9" i="26"/>
  <c r="AW9" i="26" s="1"/>
  <c r="AG9" i="26"/>
  <c r="AI9" i="26"/>
  <c r="AC39" i="26"/>
  <c r="AV39" i="26" s="1"/>
  <c r="AE39" i="26"/>
  <c r="AW39" i="26" s="1"/>
  <c r="AG39" i="26"/>
  <c r="AI39" i="26"/>
  <c r="AC45" i="26"/>
  <c r="AE45" i="26"/>
  <c r="AG45" i="26"/>
  <c r="AI45" i="26"/>
  <c r="AC48" i="26"/>
  <c r="AE48" i="26"/>
  <c r="AG48" i="26"/>
  <c r="AI48" i="26"/>
  <c r="AC16" i="26"/>
  <c r="AE16" i="26"/>
  <c r="AG16" i="26"/>
  <c r="AI16" i="26"/>
  <c r="AC37" i="26"/>
  <c r="AE37" i="26"/>
  <c r="AG37" i="26"/>
  <c r="AI37" i="26"/>
  <c r="AC18" i="26"/>
  <c r="AE18" i="26"/>
  <c r="AG18" i="26"/>
  <c r="AI18" i="26"/>
  <c r="AC27" i="26"/>
  <c r="AV27" i="26" s="1"/>
  <c r="AE27" i="26"/>
  <c r="AW27" i="26" s="1"/>
  <c r="AG27" i="26"/>
  <c r="AI27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41" i="26"/>
  <c r="AV41" i="26" s="1"/>
  <c r="AE41" i="26"/>
  <c r="AW41" i="26" s="1"/>
  <c r="AG41" i="26"/>
  <c r="AI41" i="26"/>
  <c r="AC52" i="26"/>
  <c r="AE52" i="26"/>
  <c r="AG52" i="26"/>
  <c r="AI52" i="26"/>
  <c r="AC53" i="26"/>
  <c r="AV53" i="26" s="1"/>
  <c r="AE53" i="26"/>
  <c r="AG53" i="26"/>
  <c r="AI53" i="26"/>
  <c r="AC8" i="26"/>
  <c r="AV8" i="26" s="1"/>
  <c r="AE8" i="26"/>
  <c r="AW8" i="26" s="1"/>
  <c r="AG8" i="26"/>
  <c r="AI8" i="26"/>
  <c r="AC13" i="26"/>
  <c r="AV13" i="26" s="1"/>
  <c r="AE13" i="26"/>
  <c r="AW13" i="26" s="1"/>
  <c r="AG13" i="26"/>
  <c r="AI13" i="26"/>
  <c r="AC22" i="26"/>
  <c r="AE22" i="26"/>
  <c r="AG22" i="26"/>
  <c r="AI22" i="26"/>
  <c r="AC15" i="26"/>
  <c r="AV15" i="26" s="1"/>
  <c r="AE15" i="26"/>
  <c r="AW15" i="26" s="1"/>
  <c r="AG15" i="26"/>
  <c r="AI15" i="26"/>
  <c r="AC30" i="26"/>
  <c r="AE30" i="26"/>
  <c r="AG30" i="26"/>
  <c r="AI30" i="26"/>
  <c r="AC35" i="26"/>
  <c r="AE35" i="26"/>
  <c r="AG35" i="26"/>
  <c r="AI35" i="26"/>
  <c r="AC25" i="26"/>
  <c r="AE25" i="26"/>
  <c r="AG25" i="26"/>
  <c r="AI25" i="26"/>
  <c r="AC26" i="26"/>
  <c r="AE26" i="26"/>
  <c r="AG26" i="26"/>
  <c r="AI26" i="26"/>
  <c r="AC29" i="26"/>
  <c r="AE29" i="26"/>
  <c r="AG29" i="26"/>
  <c r="AI29" i="26"/>
  <c r="AC38" i="26"/>
  <c r="AE38" i="26"/>
  <c r="AG38" i="26"/>
  <c r="AI38" i="26"/>
  <c r="AC23" i="26"/>
  <c r="AE23" i="26"/>
  <c r="AG23" i="26"/>
  <c r="AI23" i="26"/>
  <c r="AC36" i="26"/>
  <c r="AE36" i="26"/>
  <c r="AG36" i="26"/>
  <c r="AI36" i="26"/>
  <c r="AC43" i="26"/>
  <c r="AE43" i="26"/>
  <c r="AG43" i="26"/>
  <c r="AI43" i="26"/>
  <c r="AC44" i="26"/>
  <c r="AE44" i="26"/>
  <c r="AG44" i="26"/>
  <c r="AI44" i="26"/>
  <c r="AC28" i="26"/>
  <c r="AV28" i="26" s="1"/>
  <c r="AE28" i="26"/>
  <c r="AW28" i="26" s="1"/>
  <c r="AG28" i="26"/>
  <c r="AI28" i="26"/>
  <c r="AI5" i="26"/>
  <c r="AG5" i="26"/>
  <c r="AE5" i="26"/>
  <c r="AW5" i="26" s="1"/>
  <c r="AC5" i="26"/>
  <c r="AV5" i="26" s="1"/>
  <c r="AA5" i="26"/>
  <c r="K17" i="26" l="1"/>
  <c r="M17" i="26"/>
  <c r="O17" i="26"/>
  <c r="Q17" i="26"/>
  <c r="S17" i="26"/>
  <c r="U17" i="26"/>
  <c r="W17" i="26"/>
  <c r="AS17" i="26" s="1"/>
  <c r="Y17" i="26"/>
  <c r="AT17" i="26" s="1"/>
  <c r="AA17" i="26"/>
  <c r="BB16" i="26"/>
  <c r="BC16" i="26"/>
  <c r="BD16" i="26"/>
  <c r="BE16" i="26"/>
  <c r="BF16" i="26"/>
  <c r="BG16" i="26"/>
  <c r="BH16" i="26"/>
  <c r="BI16" i="26"/>
  <c r="BJ16" i="26"/>
  <c r="BK16" i="26"/>
  <c r="I42" i="26"/>
  <c r="K42" i="26"/>
  <c r="M42" i="26"/>
  <c r="O42" i="26"/>
  <c r="Q42" i="26"/>
  <c r="S42" i="26"/>
  <c r="U42" i="26"/>
  <c r="W42" i="26"/>
  <c r="AS42" i="26" s="1"/>
  <c r="Y42" i="26"/>
  <c r="AA42" i="26"/>
  <c r="AT37" i="26"/>
  <c r="BB37" i="26"/>
  <c r="BC37" i="26"/>
  <c r="BD37" i="26"/>
  <c r="BE37" i="26"/>
  <c r="BF37" i="26"/>
  <c r="BG37" i="26"/>
  <c r="BH37" i="26"/>
  <c r="BI37" i="26"/>
  <c r="BJ37" i="26"/>
  <c r="BK37" i="26"/>
  <c r="K16" i="26"/>
  <c r="AM16" i="26" s="1"/>
  <c r="M16" i="26"/>
  <c r="O16" i="26"/>
  <c r="Q16" i="26"/>
  <c r="AP16" i="26" s="1"/>
  <c r="S16" i="26"/>
  <c r="AQ16" i="26" s="1"/>
  <c r="U16" i="26"/>
  <c r="AR16" i="26" s="1"/>
  <c r="W16" i="26"/>
  <c r="AS16" i="26" s="1"/>
  <c r="Y16" i="26"/>
  <c r="AT16" i="26" s="1"/>
  <c r="AA16" i="26"/>
  <c r="AU16" i="26" s="1"/>
  <c r="BB18" i="26"/>
  <c r="BC18" i="26"/>
  <c r="BD18" i="26"/>
  <c r="BE18" i="26"/>
  <c r="BF18" i="26"/>
  <c r="BG18" i="26"/>
  <c r="BH18" i="26"/>
  <c r="BI18" i="26"/>
  <c r="BJ18" i="26"/>
  <c r="BK18" i="26"/>
  <c r="I27" i="26"/>
  <c r="K27" i="26"/>
  <c r="AM27" i="26" s="1"/>
  <c r="M27" i="26"/>
  <c r="AN27" i="26" s="1"/>
  <c r="O27" i="26"/>
  <c r="AO27" i="26" s="1"/>
  <c r="Q27" i="26"/>
  <c r="S27" i="26"/>
  <c r="U27" i="26"/>
  <c r="W27" i="26"/>
  <c r="Y27" i="26"/>
  <c r="AA27" i="26"/>
  <c r="AP27" i="26"/>
  <c r="AQ27" i="26"/>
  <c r="AR27" i="26"/>
  <c r="AS27" i="26"/>
  <c r="AT27" i="26"/>
  <c r="AU27" i="26"/>
  <c r="BB27" i="26"/>
  <c r="BC27" i="26"/>
  <c r="BD27" i="26"/>
  <c r="BE27" i="26"/>
  <c r="BF27" i="26"/>
  <c r="BG27" i="26"/>
  <c r="BH27" i="26"/>
  <c r="BI27" i="26"/>
  <c r="BJ27" i="26"/>
  <c r="BK27" i="26"/>
  <c r="I30" i="26"/>
  <c r="K30" i="26"/>
  <c r="AM30" i="26" s="1"/>
  <c r="M30" i="26"/>
  <c r="O30" i="26"/>
  <c r="Q30" i="26"/>
  <c r="S30" i="26"/>
  <c r="AQ30" i="26" s="1"/>
  <c r="U30" i="26"/>
  <c r="W30" i="26"/>
  <c r="AS30" i="26" s="1"/>
  <c r="Y30" i="26"/>
  <c r="AA30" i="26"/>
  <c r="BB49" i="26"/>
  <c r="BC49" i="26"/>
  <c r="BD49" i="26"/>
  <c r="BE49" i="26"/>
  <c r="BF49" i="26"/>
  <c r="BG49" i="26"/>
  <c r="BH49" i="26"/>
  <c r="BI49" i="26"/>
  <c r="BJ49" i="26"/>
  <c r="BK49" i="26"/>
  <c r="K7" i="26"/>
  <c r="M7" i="26"/>
  <c r="O7" i="26"/>
  <c r="Q7" i="26"/>
  <c r="S7" i="26"/>
  <c r="U7" i="26"/>
  <c r="AR7" i="26" s="1"/>
  <c r="W7" i="26"/>
  <c r="Y7" i="26"/>
  <c r="AA7" i="26"/>
  <c r="AP50" i="26"/>
  <c r="AR50" i="26"/>
  <c r="AS50" i="26"/>
  <c r="BB50" i="26"/>
  <c r="BC50" i="26"/>
  <c r="BD50" i="26"/>
  <c r="BE50" i="26"/>
  <c r="BF50" i="26"/>
  <c r="BG50" i="26"/>
  <c r="BH50" i="26"/>
  <c r="BI50" i="26"/>
  <c r="BJ50" i="26"/>
  <c r="BK50" i="26"/>
  <c r="K18" i="26"/>
  <c r="AM18" i="26" s="1"/>
  <c r="M18" i="26"/>
  <c r="O18" i="26"/>
  <c r="Q18" i="26"/>
  <c r="AP18" i="26" s="1"/>
  <c r="S18" i="26"/>
  <c r="AQ18" i="26" s="1"/>
  <c r="U18" i="26"/>
  <c r="AR18" i="26" s="1"/>
  <c r="W18" i="26"/>
  <c r="AS18" i="26" s="1"/>
  <c r="Y18" i="26"/>
  <c r="AT18" i="26" s="1"/>
  <c r="AA18" i="26"/>
  <c r="AU18" i="26" s="1"/>
  <c r="AP51" i="26"/>
  <c r="AQ51" i="26"/>
  <c r="AR51" i="26"/>
  <c r="AS51" i="26"/>
  <c r="AT51" i="26"/>
  <c r="AU51" i="26"/>
  <c r="BB51" i="26"/>
  <c r="BC51" i="26"/>
  <c r="BD51" i="26"/>
  <c r="BE51" i="26"/>
  <c r="BF51" i="26"/>
  <c r="BG51" i="26"/>
  <c r="BH51" i="26"/>
  <c r="BI51" i="26"/>
  <c r="BJ51" i="26"/>
  <c r="BK51" i="26"/>
  <c r="I49" i="26"/>
  <c r="K49" i="26"/>
  <c r="M49" i="26"/>
  <c r="O49" i="26"/>
  <c r="Q49" i="26"/>
  <c r="AP41" i="26" s="1"/>
  <c r="S49" i="26"/>
  <c r="AQ49" i="26" s="1"/>
  <c r="U49" i="26"/>
  <c r="AR49" i="26" s="1"/>
  <c r="W49" i="26"/>
  <c r="Y49" i="26"/>
  <c r="AT49" i="26" s="1"/>
  <c r="AA49" i="26"/>
  <c r="AU49" i="26" s="1"/>
  <c r="AQ41" i="26"/>
  <c r="AS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4" i="26"/>
  <c r="K4" i="26"/>
  <c r="M4" i="26"/>
  <c r="O4" i="26"/>
  <c r="Q4" i="26"/>
  <c r="AP52" i="26" s="1"/>
  <c r="S4" i="26"/>
  <c r="U4" i="26"/>
  <c r="AR4" i="26" s="1"/>
  <c r="W4" i="26"/>
  <c r="AS4" i="26" s="1"/>
  <c r="Y4" i="26"/>
  <c r="AA4" i="26"/>
  <c r="AQ52" i="26"/>
  <c r="AR52" i="26"/>
  <c r="AS52" i="26"/>
  <c r="AT52" i="26"/>
  <c r="AU52" i="26"/>
  <c r="BB52" i="26"/>
  <c r="BC52" i="26"/>
  <c r="BD52" i="26"/>
  <c r="BE52" i="26"/>
  <c r="BF52" i="26"/>
  <c r="BG52" i="26"/>
  <c r="BH52" i="26"/>
  <c r="BI52" i="26"/>
  <c r="BJ52" i="26"/>
  <c r="BK52" i="26"/>
  <c r="I33" i="26"/>
  <c r="K33" i="26"/>
  <c r="M33" i="26"/>
  <c r="O33" i="26"/>
  <c r="Q33" i="26"/>
  <c r="S33" i="26"/>
  <c r="U33" i="26"/>
  <c r="W33" i="26"/>
  <c r="AS33" i="26" s="1"/>
  <c r="Y33" i="26"/>
  <c r="AA33" i="26"/>
  <c r="AU33" i="26" s="1"/>
  <c r="AP53" i="26"/>
  <c r="AR53" i="26"/>
  <c r="AS53" i="26"/>
  <c r="AT53" i="26"/>
  <c r="AU53" i="26"/>
  <c r="BB53" i="26"/>
  <c r="BC53" i="26"/>
  <c r="BD53" i="26"/>
  <c r="BE53" i="26"/>
  <c r="BF53" i="26"/>
  <c r="BG53" i="26"/>
  <c r="BH53" i="26"/>
  <c r="BI53" i="26"/>
  <c r="BJ53" i="26"/>
  <c r="BK53" i="26"/>
  <c r="K9" i="26"/>
  <c r="M9" i="26"/>
  <c r="O9" i="26"/>
  <c r="Q9" i="26"/>
  <c r="AP9" i="26" s="1"/>
  <c r="S9" i="26"/>
  <c r="AQ9" i="26" s="1"/>
  <c r="U9" i="26"/>
  <c r="W9" i="26"/>
  <c r="AS9" i="26" s="1"/>
  <c r="Y9" i="26"/>
  <c r="AT9" i="26" s="1"/>
  <c r="AA9" i="26"/>
  <c r="AU9" i="26" s="1"/>
  <c r="BB8" i="26"/>
  <c r="BC8" i="26"/>
  <c r="BD8" i="26"/>
  <c r="BE8" i="26"/>
  <c r="BF8" i="26"/>
  <c r="BG8" i="26"/>
  <c r="BH8" i="26"/>
  <c r="BI8" i="26"/>
  <c r="BJ8" i="26"/>
  <c r="BK8" i="26"/>
  <c r="I48" i="26"/>
  <c r="K48" i="26"/>
  <c r="M48" i="26"/>
  <c r="O48" i="26"/>
  <c r="Q48" i="26"/>
  <c r="S48" i="26"/>
  <c r="U48" i="26"/>
  <c r="W48" i="26"/>
  <c r="Y48" i="26"/>
  <c r="AA48" i="26"/>
  <c r="AR13" i="26"/>
  <c r="AS13" i="26"/>
  <c r="AT13" i="26"/>
  <c r="AU13" i="26"/>
  <c r="BB13" i="26"/>
  <c r="BC13" i="26"/>
  <c r="BD13" i="26"/>
  <c r="BE13" i="26"/>
  <c r="BF13" i="26"/>
  <c r="BG13" i="26"/>
  <c r="BH13" i="26"/>
  <c r="BI13" i="26"/>
  <c r="BJ13" i="26"/>
  <c r="BK13" i="26"/>
  <c r="K13" i="26"/>
  <c r="M13" i="26"/>
  <c r="O13" i="26"/>
  <c r="Q13" i="26"/>
  <c r="S13" i="26"/>
  <c r="AQ13" i="26" s="1"/>
  <c r="U13" i="26"/>
  <c r="W13" i="26"/>
  <c r="Y13" i="26"/>
  <c r="AA13" i="26"/>
  <c r="AP22" i="26"/>
  <c r="AQ22" i="26"/>
  <c r="AS22" i="26"/>
  <c r="AT22" i="26"/>
  <c r="AU22" i="26"/>
  <c r="BB22" i="26"/>
  <c r="BC22" i="26"/>
  <c r="BD22" i="26"/>
  <c r="BE22" i="26"/>
  <c r="BF22" i="26"/>
  <c r="BG22" i="26"/>
  <c r="BH22" i="26"/>
  <c r="BI22" i="26"/>
  <c r="BJ22" i="26"/>
  <c r="BK22" i="26"/>
  <c r="K20" i="26"/>
  <c r="M20" i="26"/>
  <c r="O20" i="26"/>
  <c r="Q20" i="26"/>
  <c r="AP20" i="26" s="1"/>
  <c r="S20" i="26"/>
  <c r="U20" i="26"/>
  <c r="W20" i="26"/>
  <c r="Y20" i="26"/>
  <c r="AT20" i="26" s="1"/>
  <c r="AA20" i="26"/>
  <c r="AU15" i="26"/>
  <c r="BB15" i="26"/>
  <c r="BC15" i="26"/>
  <c r="BD15" i="26"/>
  <c r="BE15" i="26"/>
  <c r="BF15" i="26"/>
  <c r="BG15" i="26"/>
  <c r="BH15" i="26"/>
  <c r="BI15" i="26"/>
  <c r="BJ15" i="26"/>
  <c r="BK15" i="26"/>
  <c r="I51" i="26"/>
  <c r="K51" i="26"/>
  <c r="AM51" i="26" s="1"/>
  <c r="M51" i="26"/>
  <c r="O51" i="26"/>
  <c r="Q51" i="26"/>
  <c r="S51" i="26"/>
  <c r="U51" i="26"/>
  <c r="W51" i="26"/>
  <c r="Y51" i="26"/>
  <c r="AA51" i="26"/>
  <c r="AP30" i="26"/>
  <c r="AR30" i="26"/>
  <c r="AT30" i="26"/>
  <c r="AU30" i="26"/>
  <c r="BB30" i="26"/>
  <c r="BC30" i="26"/>
  <c r="BD30" i="26"/>
  <c r="BE30" i="26"/>
  <c r="BF30" i="26"/>
  <c r="BG30" i="26"/>
  <c r="BH30" i="26"/>
  <c r="BI30" i="26"/>
  <c r="BJ30" i="26"/>
  <c r="BK30" i="26"/>
  <c r="K8" i="26"/>
  <c r="M8" i="26"/>
  <c r="O8" i="26"/>
  <c r="Q8" i="26"/>
  <c r="S8" i="26"/>
  <c r="U8" i="26"/>
  <c r="AR8" i="26" s="1"/>
  <c r="W8" i="26"/>
  <c r="AS8" i="26" s="1"/>
  <c r="Y8" i="26"/>
  <c r="AT8" i="26" s="1"/>
  <c r="AA8" i="26"/>
  <c r="AU8" i="26" s="1"/>
  <c r="AP35" i="26"/>
  <c r="AQ35" i="26"/>
  <c r="AS35" i="26"/>
  <c r="AT35" i="26"/>
  <c r="AU35" i="26"/>
  <c r="BB35" i="26"/>
  <c r="BC35" i="26"/>
  <c r="BD35" i="26"/>
  <c r="BE35" i="26"/>
  <c r="BF35" i="26"/>
  <c r="BG35" i="26"/>
  <c r="BH35" i="26"/>
  <c r="BI35" i="26"/>
  <c r="BJ35" i="26"/>
  <c r="BK35" i="26"/>
  <c r="I29" i="26"/>
  <c r="K29" i="26"/>
  <c r="AM29" i="26" s="1"/>
  <c r="M29" i="26"/>
  <c r="O29" i="26"/>
  <c r="Q29" i="26"/>
  <c r="S29" i="26"/>
  <c r="U29" i="26"/>
  <c r="AR29" i="26" s="1"/>
  <c r="W29" i="26"/>
  <c r="AS29" i="26" s="1"/>
  <c r="Y29" i="26"/>
  <c r="AT29" i="26" s="1"/>
  <c r="AA29" i="26"/>
  <c r="AP25" i="26"/>
  <c r="AQ25" i="26"/>
  <c r="AT25" i="26"/>
  <c r="AU25" i="26"/>
  <c r="BB25" i="26"/>
  <c r="BC25" i="26"/>
  <c r="BD25" i="26"/>
  <c r="BE25" i="26"/>
  <c r="BF25" i="26"/>
  <c r="BG25" i="26"/>
  <c r="BH25" i="26"/>
  <c r="BI25" i="26"/>
  <c r="BJ25" i="26"/>
  <c r="BK25" i="26"/>
  <c r="I35" i="26"/>
  <c r="K35" i="26"/>
  <c r="M35" i="26"/>
  <c r="O35" i="26"/>
  <c r="Q35" i="26"/>
  <c r="S35" i="26"/>
  <c r="U35" i="26"/>
  <c r="AR35" i="26" s="1"/>
  <c r="W35" i="26"/>
  <c r="Y35" i="26"/>
  <c r="AA35" i="26"/>
  <c r="AP26" i="26"/>
  <c r="AQ26" i="26"/>
  <c r="AS26" i="26"/>
  <c r="AU26" i="26"/>
  <c r="BB26" i="26"/>
  <c r="BC26" i="26"/>
  <c r="BD26" i="26"/>
  <c r="BE26" i="26"/>
  <c r="BF26" i="26"/>
  <c r="BG26" i="26"/>
  <c r="BH26" i="26"/>
  <c r="BI26" i="26"/>
  <c r="BJ26" i="26"/>
  <c r="BK26" i="26"/>
  <c r="I25" i="26"/>
  <c r="K25" i="26"/>
  <c r="AM25" i="26" s="1"/>
  <c r="M25" i="26"/>
  <c r="O25" i="26"/>
  <c r="Q25" i="26"/>
  <c r="S25" i="26"/>
  <c r="U25" i="26"/>
  <c r="AR25" i="26" s="1"/>
  <c r="W25" i="26"/>
  <c r="AS25" i="26" s="1"/>
  <c r="Y25" i="26"/>
  <c r="AA25" i="26"/>
  <c r="AP29" i="26"/>
  <c r="AQ29" i="26"/>
  <c r="AU29" i="26"/>
  <c r="BB29" i="26"/>
  <c r="BC29" i="26"/>
  <c r="BD29" i="26"/>
  <c r="BE29" i="26"/>
  <c r="BF29" i="26"/>
  <c r="BG29" i="26"/>
  <c r="BH29" i="26"/>
  <c r="BI29" i="26"/>
  <c r="BJ29" i="26"/>
  <c r="BK29" i="26"/>
  <c r="A58" i="26"/>
  <c r="BK28" i="26"/>
  <c r="BJ28" i="26"/>
  <c r="BI28" i="26"/>
  <c r="BH28" i="26"/>
  <c r="BG28" i="26"/>
  <c r="BF28" i="26"/>
  <c r="BE28" i="26"/>
  <c r="BD28" i="26"/>
  <c r="BC28" i="26"/>
  <c r="BB28" i="26"/>
  <c r="AU28" i="26"/>
  <c r="AS28" i="26"/>
  <c r="AR28" i="26"/>
  <c r="AQ28" i="26"/>
  <c r="AP28" i="26"/>
  <c r="AA28" i="26"/>
  <c r="Y28" i="26"/>
  <c r="AT28" i="26" s="1"/>
  <c r="W28" i="26"/>
  <c r="U28" i="26"/>
  <c r="S28" i="26"/>
  <c r="Q28" i="26"/>
  <c r="O28" i="26"/>
  <c r="AO28" i="26" s="1"/>
  <c r="M28" i="26"/>
  <c r="AN28" i="26" s="1"/>
  <c r="K28" i="26"/>
  <c r="AM28" i="26" s="1"/>
  <c r="I28" i="26"/>
  <c r="BK44" i="26"/>
  <c r="BJ44" i="26"/>
  <c r="BI44" i="26"/>
  <c r="BH44" i="26"/>
  <c r="BG44" i="26"/>
  <c r="BF44" i="26"/>
  <c r="BE44" i="26"/>
  <c r="BD44" i="26"/>
  <c r="BC44" i="26"/>
  <c r="BB44" i="26"/>
  <c r="AU44" i="26"/>
  <c r="AT44" i="26"/>
  <c r="AR44" i="26"/>
  <c r="AQ44" i="26"/>
  <c r="AP44" i="26"/>
  <c r="AA44" i="26"/>
  <c r="Y44" i="26"/>
  <c r="W44" i="26"/>
  <c r="AS44" i="26" s="1"/>
  <c r="U44" i="26"/>
  <c r="S44" i="26"/>
  <c r="Q44" i="26"/>
  <c r="O44" i="26"/>
  <c r="AO44" i="26" s="1"/>
  <c r="M44" i="26"/>
  <c r="AN44" i="26" s="1"/>
  <c r="K44" i="26"/>
  <c r="AM44" i="26" s="1"/>
  <c r="I44" i="26"/>
  <c r="BK43" i="26"/>
  <c r="BJ43" i="26"/>
  <c r="BI43" i="26"/>
  <c r="BH43" i="26"/>
  <c r="BG43" i="26"/>
  <c r="BF43" i="26"/>
  <c r="BE43" i="26"/>
  <c r="BD43" i="26"/>
  <c r="BC43" i="26"/>
  <c r="BB43" i="26"/>
  <c r="AT43" i="26"/>
  <c r="AR43" i="26"/>
  <c r="AQ43" i="26"/>
  <c r="AP43" i="26"/>
  <c r="AA43" i="26"/>
  <c r="AU43" i="26" s="1"/>
  <c r="Y43" i="26"/>
  <c r="W43" i="26"/>
  <c r="AS43" i="26" s="1"/>
  <c r="U43" i="26"/>
  <c r="S43" i="26"/>
  <c r="Q43" i="26"/>
  <c r="O43" i="26"/>
  <c r="AO43" i="26" s="1"/>
  <c r="M43" i="26"/>
  <c r="AN43" i="26" s="1"/>
  <c r="K43" i="26"/>
  <c r="AM43" i="26" s="1"/>
  <c r="I43" i="26"/>
  <c r="BK36" i="26"/>
  <c r="BJ36" i="26"/>
  <c r="BI36" i="26"/>
  <c r="BH36" i="26"/>
  <c r="BG36" i="26"/>
  <c r="BF36" i="26"/>
  <c r="BE36" i="26"/>
  <c r="BD36" i="26"/>
  <c r="BC36" i="26"/>
  <c r="BB36" i="26"/>
  <c r="AU36" i="26"/>
  <c r="AT36" i="26"/>
  <c r="AR36" i="26"/>
  <c r="AQ36" i="26"/>
  <c r="AP36" i="26"/>
  <c r="AA36" i="26"/>
  <c r="Y36" i="26"/>
  <c r="W36" i="26"/>
  <c r="AS36" i="26" s="1"/>
  <c r="U36" i="26"/>
  <c r="S36" i="26"/>
  <c r="Q36" i="26"/>
  <c r="O36" i="26"/>
  <c r="AO36" i="26" s="1"/>
  <c r="M36" i="26"/>
  <c r="AN36" i="26" s="1"/>
  <c r="K36" i="26"/>
  <c r="AM36" i="26" s="1"/>
  <c r="I36" i="26"/>
  <c r="BK23" i="26"/>
  <c r="BJ23" i="26"/>
  <c r="BI23" i="26"/>
  <c r="BH23" i="26"/>
  <c r="BG23" i="26"/>
  <c r="BF23" i="26"/>
  <c r="BE23" i="26"/>
  <c r="BD23" i="26"/>
  <c r="BC23" i="26"/>
  <c r="BB23" i="26"/>
  <c r="AU23" i="26"/>
  <c r="AQ23" i="26"/>
  <c r="AP23" i="26"/>
  <c r="AA23" i="26"/>
  <c r="Y23" i="26"/>
  <c r="AT23" i="26" s="1"/>
  <c r="W23" i="26"/>
  <c r="AS23" i="26" s="1"/>
  <c r="U23" i="26"/>
  <c r="AR23" i="26" s="1"/>
  <c r="S23" i="26"/>
  <c r="Q23" i="26"/>
  <c r="O23" i="26"/>
  <c r="AO23" i="26" s="1"/>
  <c r="M23" i="26"/>
  <c r="AN23" i="26" s="1"/>
  <c r="K23" i="26"/>
  <c r="AM23" i="26" s="1"/>
  <c r="I23" i="26"/>
  <c r="BK38" i="26"/>
  <c r="BJ38" i="26"/>
  <c r="BI38" i="26"/>
  <c r="BH38" i="26"/>
  <c r="BG38" i="26"/>
  <c r="BF38" i="26"/>
  <c r="BE38" i="26"/>
  <c r="BD38" i="26"/>
  <c r="BC38" i="26"/>
  <c r="BB38" i="26"/>
  <c r="AU38" i="26"/>
  <c r="AT38" i="26"/>
  <c r="AS38" i="26"/>
  <c r="AQ38" i="26"/>
  <c r="AP38" i="26"/>
  <c r="AA38" i="26"/>
  <c r="Y38" i="26"/>
  <c r="W38" i="26"/>
  <c r="U38" i="26"/>
  <c r="AR38" i="26" s="1"/>
  <c r="S38" i="26"/>
  <c r="Q38" i="26"/>
  <c r="O38" i="26"/>
  <c r="AO38" i="26" s="1"/>
  <c r="M38" i="26"/>
  <c r="AN38" i="26" s="1"/>
  <c r="K38" i="26"/>
  <c r="AM38" i="26" s="1"/>
  <c r="I38" i="26"/>
  <c r="BK48" i="26"/>
  <c r="BJ48" i="26"/>
  <c r="BI48" i="26"/>
  <c r="BH48" i="26"/>
  <c r="BG48" i="26"/>
  <c r="BF48" i="26"/>
  <c r="BE48" i="26"/>
  <c r="BD48" i="26"/>
  <c r="BC48" i="26"/>
  <c r="BB48" i="26"/>
  <c r="AA3" i="26"/>
  <c r="AU48" i="26" s="1"/>
  <c r="Y3" i="26"/>
  <c r="AT48" i="26" s="1"/>
  <c r="W3" i="26"/>
  <c r="AS48" i="26" s="1"/>
  <c r="U3" i="26"/>
  <c r="AR48" i="26" s="1"/>
  <c r="S3" i="26"/>
  <c r="Q3" i="26"/>
  <c r="AP48" i="26" s="1"/>
  <c r="O3" i="26"/>
  <c r="M3" i="26"/>
  <c r="K3" i="26"/>
  <c r="BK45" i="26"/>
  <c r="BJ45" i="26"/>
  <c r="BI45" i="26"/>
  <c r="BH45" i="26"/>
  <c r="BG45" i="26"/>
  <c r="BF45" i="26"/>
  <c r="BE45" i="26"/>
  <c r="BD45" i="26"/>
  <c r="BC45" i="26"/>
  <c r="BB45" i="26"/>
  <c r="AA26" i="26"/>
  <c r="Y26" i="26"/>
  <c r="AT26" i="26" s="1"/>
  <c r="W26" i="26"/>
  <c r="U26" i="26"/>
  <c r="AR26" i="26" s="1"/>
  <c r="S26" i="26"/>
  <c r="Q26" i="26"/>
  <c r="O26" i="26"/>
  <c r="M26" i="26"/>
  <c r="K26" i="26"/>
  <c r="I26" i="26"/>
  <c r="BK39" i="26"/>
  <c r="BJ39" i="26"/>
  <c r="BI39" i="26"/>
  <c r="BH39" i="26"/>
  <c r="BG39" i="26"/>
  <c r="BF39" i="26"/>
  <c r="BE39" i="26"/>
  <c r="BD39" i="26"/>
  <c r="BC39" i="26"/>
  <c r="BB39" i="26"/>
  <c r="AU39" i="26"/>
  <c r="AT39" i="26"/>
  <c r="AS39" i="26"/>
  <c r="AR39" i="26"/>
  <c r="AA15" i="26"/>
  <c r="Y15" i="26"/>
  <c r="AT15" i="26" s="1"/>
  <c r="W15" i="26"/>
  <c r="AS15" i="26" s="1"/>
  <c r="U15" i="26"/>
  <c r="AR15" i="26" s="1"/>
  <c r="S15" i="26"/>
  <c r="AQ15" i="26" s="1"/>
  <c r="Q15" i="26"/>
  <c r="AP15" i="26" s="1"/>
  <c r="O15" i="26"/>
  <c r="M15" i="26"/>
  <c r="K15" i="26"/>
  <c r="I15" i="26"/>
  <c r="BK9" i="26"/>
  <c r="BJ9" i="26"/>
  <c r="BI9" i="26"/>
  <c r="BH9" i="26"/>
  <c r="BG9" i="26"/>
  <c r="BF9" i="26"/>
  <c r="BE9" i="26"/>
  <c r="BD9" i="26"/>
  <c r="BC9" i="26"/>
  <c r="BB9" i="26"/>
  <c r="AA22" i="26"/>
  <c r="Y22" i="26"/>
  <c r="W22" i="26"/>
  <c r="U22" i="26"/>
  <c r="S22" i="26"/>
  <c r="Q22" i="26"/>
  <c r="O22" i="26"/>
  <c r="M22" i="26"/>
  <c r="K22" i="26"/>
  <c r="I22" i="26"/>
  <c r="BK31" i="26"/>
  <c r="BJ31" i="26"/>
  <c r="BI31" i="26"/>
  <c r="BH31" i="26"/>
  <c r="BG31" i="26"/>
  <c r="BF31" i="26"/>
  <c r="BE31" i="26"/>
  <c r="BD31" i="26"/>
  <c r="BC31" i="26"/>
  <c r="BB31" i="26"/>
  <c r="AR31" i="26"/>
  <c r="BK42" i="26"/>
  <c r="BJ42" i="26"/>
  <c r="BI42" i="26"/>
  <c r="BH42" i="26"/>
  <c r="BG42" i="26"/>
  <c r="BF42" i="26"/>
  <c r="BE42" i="26"/>
  <c r="BD42" i="26"/>
  <c r="BC42" i="26"/>
  <c r="BB42" i="26"/>
  <c r="AU42" i="26"/>
  <c r="AT42" i="26"/>
  <c r="AR42" i="26"/>
  <c r="AQ42" i="26"/>
  <c r="AP42" i="26"/>
  <c r="AA52" i="26"/>
  <c r="Y52" i="26"/>
  <c r="W52" i="26"/>
  <c r="U52" i="26"/>
  <c r="S52" i="26"/>
  <c r="Q52" i="26"/>
  <c r="O52" i="26"/>
  <c r="M52" i="26"/>
  <c r="K52" i="26"/>
  <c r="I52" i="26"/>
  <c r="BK32" i="26"/>
  <c r="BJ32" i="26"/>
  <c r="BI32" i="26"/>
  <c r="BH32" i="26"/>
  <c r="BG32" i="26"/>
  <c r="BF32" i="26"/>
  <c r="BE32" i="26"/>
  <c r="BD32" i="26"/>
  <c r="BC32" i="26"/>
  <c r="BB32" i="26"/>
  <c r="AS32" i="26"/>
  <c r="AR32" i="26"/>
  <c r="BK21" i="26"/>
  <c r="BJ21" i="26"/>
  <c r="BI21" i="26"/>
  <c r="BH21" i="26"/>
  <c r="BG21" i="26"/>
  <c r="BF21" i="26"/>
  <c r="BE21" i="26"/>
  <c r="BD21" i="26"/>
  <c r="BC21" i="26"/>
  <c r="BB21" i="26"/>
  <c r="AS21" i="26"/>
  <c r="AR21" i="26"/>
  <c r="AA50" i="26"/>
  <c r="AU21" i="26" s="1"/>
  <c r="Y50" i="26"/>
  <c r="AT21" i="26" s="1"/>
  <c r="W50" i="26"/>
  <c r="U50" i="26"/>
  <c r="S50" i="26"/>
  <c r="AQ50" i="26" s="1"/>
  <c r="Q50" i="26"/>
  <c r="O50" i="26"/>
  <c r="AO50" i="26" s="1"/>
  <c r="M50" i="26"/>
  <c r="K50" i="26"/>
  <c r="I50" i="26"/>
  <c r="BK20" i="26"/>
  <c r="BJ20" i="26"/>
  <c r="BI20" i="26"/>
  <c r="BH20" i="26"/>
  <c r="BG20" i="26"/>
  <c r="BF20" i="26"/>
  <c r="BE20" i="26"/>
  <c r="BD20" i="26"/>
  <c r="BC20" i="26"/>
  <c r="BB20" i="26"/>
  <c r="AA37" i="26"/>
  <c r="Y37" i="26"/>
  <c r="W37" i="26"/>
  <c r="U37" i="26"/>
  <c r="S37" i="26"/>
  <c r="Q37" i="26"/>
  <c r="AP37" i="26" s="1"/>
  <c r="O37" i="26"/>
  <c r="M37" i="26"/>
  <c r="K37" i="26"/>
  <c r="I37" i="26"/>
  <c r="BK6" i="26"/>
  <c r="BJ6" i="26"/>
  <c r="BI6" i="26"/>
  <c r="BH6" i="26"/>
  <c r="BG6" i="26"/>
  <c r="BF6" i="26"/>
  <c r="BE6" i="26"/>
  <c r="BD6" i="26"/>
  <c r="BC6" i="26"/>
  <c r="BB6" i="26"/>
  <c r="AA45" i="26"/>
  <c r="AU45" i="26" s="1"/>
  <c r="Y45" i="26"/>
  <c r="W45" i="26"/>
  <c r="U45" i="26"/>
  <c r="S45" i="26"/>
  <c r="AQ45" i="26" s="1"/>
  <c r="Q45" i="26"/>
  <c r="O45" i="26"/>
  <c r="M45" i="26"/>
  <c r="K45" i="26"/>
  <c r="I45" i="26"/>
  <c r="BK14" i="26"/>
  <c r="BJ14" i="26"/>
  <c r="BI14" i="26"/>
  <c r="BH14" i="26"/>
  <c r="BG14" i="26"/>
  <c r="BF14" i="26"/>
  <c r="BE14" i="26"/>
  <c r="BD14" i="26"/>
  <c r="BC14" i="26"/>
  <c r="BB14" i="26"/>
  <c r="AA39" i="26"/>
  <c r="Y39" i="26"/>
  <c r="W39" i="26"/>
  <c r="U39" i="26"/>
  <c r="S39" i="26"/>
  <c r="Q39" i="26"/>
  <c r="O39" i="26"/>
  <c r="M39" i="26"/>
  <c r="K39" i="26"/>
  <c r="BK7" i="26"/>
  <c r="BJ7" i="26"/>
  <c r="BI7" i="26"/>
  <c r="BH7" i="26"/>
  <c r="BG7" i="26"/>
  <c r="BF7" i="26"/>
  <c r="BE7" i="26"/>
  <c r="BD7" i="26"/>
  <c r="BC7" i="26"/>
  <c r="BB7" i="26"/>
  <c r="AA31" i="26"/>
  <c r="AU7" i="26" s="1"/>
  <c r="Y31" i="26"/>
  <c r="W31" i="26"/>
  <c r="U31" i="26"/>
  <c r="S31" i="26"/>
  <c r="Q31" i="26"/>
  <c r="O31" i="26"/>
  <c r="M31" i="26"/>
  <c r="K31" i="26"/>
  <c r="BK17" i="26"/>
  <c r="BJ17" i="26"/>
  <c r="BI17" i="26"/>
  <c r="BH17" i="26"/>
  <c r="BG17" i="26"/>
  <c r="BF17" i="26"/>
  <c r="BE17" i="26"/>
  <c r="BD17" i="26"/>
  <c r="BC17" i="26"/>
  <c r="BB17" i="26"/>
  <c r="AU17" i="26"/>
  <c r="AR17" i="26"/>
  <c r="AA32" i="26"/>
  <c r="AU32" i="26" s="1"/>
  <c r="Y32" i="26"/>
  <c r="AT32" i="26" s="1"/>
  <c r="W32" i="26"/>
  <c r="U32" i="26"/>
  <c r="S32" i="26"/>
  <c r="AQ17" i="26" s="1"/>
  <c r="Q32" i="26"/>
  <c r="O32" i="26"/>
  <c r="M32" i="26"/>
  <c r="K32" i="26"/>
  <c r="BK33" i="26"/>
  <c r="BJ33" i="26"/>
  <c r="BI33" i="26"/>
  <c r="BH33" i="26"/>
  <c r="BG33" i="26"/>
  <c r="BF33" i="26"/>
  <c r="BE33" i="26"/>
  <c r="BD33" i="26"/>
  <c r="BC33" i="26"/>
  <c r="BB33" i="26"/>
  <c r="AT33" i="26"/>
  <c r="AR33" i="26"/>
  <c r="AA21" i="26"/>
  <c r="Y21" i="26"/>
  <c r="W21" i="26"/>
  <c r="U21" i="26"/>
  <c r="S21" i="26"/>
  <c r="AQ33" i="26" s="1"/>
  <c r="Q21" i="26"/>
  <c r="AP33" i="26" s="1"/>
  <c r="O21" i="26"/>
  <c r="M21" i="26"/>
  <c r="K21" i="26"/>
  <c r="BK4" i="26"/>
  <c r="BJ4" i="26"/>
  <c r="BI4" i="26"/>
  <c r="BH4" i="26"/>
  <c r="BG4" i="26"/>
  <c r="BF4" i="26"/>
  <c r="BE4" i="26"/>
  <c r="BD4" i="26"/>
  <c r="BC4" i="26"/>
  <c r="BB4" i="26"/>
  <c r="AA6" i="26"/>
  <c r="Y6" i="26"/>
  <c r="W6" i="26"/>
  <c r="U6" i="26"/>
  <c r="S6" i="26"/>
  <c r="Q6" i="26"/>
  <c r="O6" i="26"/>
  <c r="M6" i="26"/>
  <c r="K6" i="26"/>
  <c r="BK24" i="26"/>
  <c r="BJ24" i="26"/>
  <c r="BI24" i="26"/>
  <c r="BH24" i="26"/>
  <c r="BG24" i="26"/>
  <c r="BF24" i="26"/>
  <c r="BE24" i="26"/>
  <c r="BD24" i="26"/>
  <c r="BC24" i="26"/>
  <c r="BB24" i="26"/>
  <c r="AA14" i="26"/>
  <c r="Y14" i="26"/>
  <c r="W14" i="26"/>
  <c r="U14" i="26"/>
  <c r="S14" i="26"/>
  <c r="Q14" i="26"/>
  <c r="O14" i="26"/>
  <c r="M14" i="26"/>
  <c r="K14" i="26"/>
  <c r="I14" i="26"/>
  <c r="BK34" i="26"/>
  <c r="BJ34" i="26"/>
  <c r="BI34" i="26"/>
  <c r="BH34" i="26"/>
  <c r="BG34" i="26"/>
  <c r="BF34" i="26"/>
  <c r="BE34" i="26"/>
  <c r="BD34" i="26"/>
  <c r="BC34" i="26"/>
  <c r="BB34" i="26"/>
  <c r="AA24" i="26"/>
  <c r="Y24" i="26"/>
  <c r="W24" i="26"/>
  <c r="U24" i="26"/>
  <c r="S24" i="26"/>
  <c r="Q24" i="26"/>
  <c r="O24" i="26"/>
  <c r="M24" i="26"/>
  <c r="K24" i="26"/>
  <c r="BK40" i="26"/>
  <c r="BJ40" i="26"/>
  <c r="BI40" i="26"/>
  <c r="BH40" i="26"/>
  <c r="BG40" i="26"/>
  <c r="BF40" i="26"/>
  <c r="BE40" i="26"/>
  <c r="BD40" i="26"/>
  <c r="BC40" i="26"/>
  <c r="BB40" i="26"/>
  <c r="AA34" i="26"/>
  <c r="Y34" i="26"/>
  <c r="W34" i="26"/>
  <c r="U34" i="26"/>
  <c r="S34" i="26"/>
  <c r="Q34" i="26"/>
  <c r="O34" i="26"/>
  <c r="M34" i="26"/>
  <c r="K34" i="26"/>
  <c r="I34" i="26"/>
  <c r="BK12" i="26"/>
  <c r="BJ12" i="26"/>
  <c r="BI12" i="26"/>
  <c r="BH12" i="26"/>
  <c r="BG12" i="26"/>
  <c r="BF12" i="26"/>
  <c r="BE12" i="26"/>
  <c r="BD12" i="26"/>
  <c r="BC12" i="26"/>
  <c r="BB12" i="26"/>
  <c r="AA40" i="26"/>
  <c r="Y40" i="26"/>
  <c r="W40" i="26"/>
  <c r="U40" i="26"/>
  <c r="S40" i="26"/>
  <c r="Q40" i="26"/>
  <c r="O40" i="26"/>
  <c r="M40" i="26"/>
  <c r="K40" i="26"/>
  <c r="I40" i="26"/>
  <c r="BK10" i="26"/>
  <c r="BJ10" i="26"/>
  <c r="BI10" i="26"/>
  <c r="BH10" i="26"/>
  <c r="BG10" i="26"/>
  <c r="BF10" i="26"/>
  <c r="BE10" i="26"/>
  <c r="BD10" i="26"/>
  <c r="BC10" i="26"/>
  <c r="BB10" i="26"/>
  <c r="AA12" i="26"/>
  <c r="Y12" i="26"/>
  <c r="W12" i="26"/>
  <c r="U12" i="26"/>
  <c r="S12" i="26"/>
  <c r="Q12" i="26"/>
  <c r="O12" i="26"/>
  <c r="M12" i="26"/>
  <c r="K12" i="26"/>
  <c r="I12" i="26"/>
  <c r="BK47" i="26"/>
  <c r="BJ47" i="26"/>
  <c r="BI47" i="26"/>
  <c r="BH47" i="26"/>
  <c r="BG47" i="26"/>
  <c r="BF47" i="26"/>
  <c r="BE47" i="26"/>
  <c r="BD47" i="26"/>
  <c r="BC47" i="26"/>
  <c r="BB47" i="26"/>
  <c r="AA10" i="26"/>
  <c r="Y10" i="26"/>
  <c r="AT47" i="26" s="1"/>
  <c r="W10" i="26"/>
  <c r="U10" i="26"/>
  <c r="S10" i="26"/>
  <c r="Q10" i="26"/>
  <c r="O10" i="26"/>
  <c r="M10" i="26"/>
  <c r="K10" i="26"/>
  <c r="BK11" i="26"/>
  <c r="BJ11" i="26"/>
  <c r="BI11" i="26"/>
  <c r="BH11" i="26"/>
  <c r="BG11" i="26"/>
  <c r="BF11" i="26"/>
  <c r="BE11" i="26"/>
  <c r="BD11" i="26"/>
  <c r="BC11" i="26"/>
  <c r="BB11" i="26"/>
  <c r="AA47" i="26"/>
  <c r="Y47" i="26"/>
  <c r="W47" i="26"/>
  <c r="U47" i="26"/>
  <c r="S47" i="26"/>
  <c r="Q47" i="26"/>
  <c r="O47" i="26"/>
  <c r="M47" i="26"/>
  <c r="K47" i="26"/>
  <c r="I47" i="26"/>
  <c r="BK3" i="26"/>
  <c r="BJ3" i="26"/>
  <c r="BI3" i="26"/>
  <c r="BH3" i="26"/>
  <c r="BG3" i="26"/>
  <c r="BF3" i="26"/>
  <c r="BE3" i="26"/>
  <c r="BD3" i="26"/>
  <c r="BC3" i="26"/>
  <c r="BB3" i="26"/>
  <c r="AA11" i="26"/>
  <c r="Y11" i="26"/>
  <c r="W11" i="26"/>
  <c r="U11" i="26"/>
  <c r="S11" i="26"/>
  <c r="Q11" i="26"/>
  <c r="O11" i="26"/>
  <c r="M11" i="26"/>
  <c r="K11" i="26"/>
  <c r="BK19" i="26"/>
  <c r="BJ19" i="26"/>
  <c r="BI19" i="26"/>
  <c r="BH19" i="26"/>
  <c r="BG19" i="26"/>
  <c r="BF19" i="26"/>
  <c r="BE19" i="26"/>
  <c r="BD19" i="26"/>
  <c r="BC19" i="26"/>
  <c r="BB19" i="26"/>
  <c r="AA19" i="26"/>
  <c r="AU19" i="26" s="1"/>
  <c r="Y19" i="26"/>
  <c r="AT19" i="26" s="1"/>
  <c r="W19" i="26"/>
  <c r="AS19" i="26" s="1"/>
  <c r="U19" i="26"/>
  <c r="AR19" i="26" s="1"/>
  <c r="S19" i="26"/>
  <c r="AQ19" i="26" s="1"/>
  <c r="Q19" i="26"/>
  <c r="AP19" i="26" s="1"/>
  <c r="O19" i="26"/>
  <c r="AO19" i="26" s="1"/>
  <c r="M19" i="26"/>
  <c r="AN19" i="26" s="1"/>
  <c r="K19" i="26"/>
  <c r="AM19" i="26" s="1"/>
  <c r="BK5" i="26"/>
  <c r="BJ5" i="26"/>
  <c r="BI5" i="26"/>
  <c r="BH5" i="26"/>
  <c r="BG5" i="26"/>
  <c r="BF5" i="26"/>
  <c r="BE5" i="26"/>
  <c r="BD5" i="26"/>
  <c r="BC5" i="26"/>
  <c r="BB5" i="26"/>
  <c r="AU5" i="26"/>
  <c r="Y5" i="26"/>
  <c r="AT5" i="26" s="1"/>
  <c r="W5" i="26"/>
  <c r="AS5" i="26" s="1"/>
  <c r="U5" i="26"/>
  <c r="AR5" i="26" s="1"/>
  <c r="S5" i="26"/>
  <c r="AQ5" i="26" s="1"/>
  <c r="Q5" i="26"/>
  <c r="AP5" i="26" s="1"/>
  <c r="O5" i="26"/>
  <c r="AO5" i="26" s="1"/>
  <c r="M5" i="26"/>
  <c r="AN5" i="26" s="1"/>
  <c r="K5" i="26"/>
  <c r="AM5" i="26" s="1"/>
  <c r="BK46" i="26"/>
  <c r="BJ46" i="26"/>
  <c r="BI46" i="26"/>
  <c r="BH46" i="26"/>
  <c r="BG46" i="26"/>
  <c r="BF46" i="26"/>
  <c r="BE46" i="26"/>
  <c r="BD46" i="26"/>
  <c r="BC46" i="26"/>
  <c r="BB46" i="26"/>
  <c r="AA46" i="26"/>
  <c r="AU46" i="26" s="1"/>
  <c r="Y46" i="26"/>
  <c r="AT46" i="26" s="1"/>
  <c r="W46" i="26"/>
  <c r="AS46" i="26" s="1"/>
  <c r="U46" i="26"/>
  <c r="AR46" i="26" s="1"/>
  <c r="S46" i="26"/>
  <c r="AQ46" i="26" s="1"/>
  <c r="Q46" i="26"/>
  <c r="AP46" i="26" s="1"/>
  <c r="O46" i="26"/>
  <c r="AO46" i="26" s="1"/>
  <c r="M46" i="26"/>
  <c r="AN46" i="26" s="1"/>
  <c r="K46" i="26"/>
  <c r="AM46" i="26" s="1"/>
  <c r="I46" i="26"/>
  <c r="BA31" i="26" l="1"/>
  <c r="N60" i="26"/>
  <c r="Q60" i="26" s="1"/>
  <c r="BA47" i="26"/>
  <c r="BA12" i="26"/>
  <c r="BA40" i="26"/>
  <c r="AT4" i="26"/>
  <c r="BA21" i="26"/>
  <c r="AU3" i="26"/>
  <c r="BA10" i="26"/>
  <c r="AT7" i="26"/>
  <c r="AU4" i="26"/>
  <c r="BA46" i="26"/>
  <c r="BA52" i="26"/>
  <c r="BA49" i="26"/>
  <c r="BA27" i="26"/>
  <c r="BA3" i="26"/>
  <c r="BA11" i="26"/>
  <c r="AU20" i="26"/>
  <c r="BA48" i="26"/>
  <c r="BA44" i="26"/>
  <c r="BA41" i="26"/>
  <c r="BA51" i="26"/>
  <c r="BA37" i="26"/>
  <c r="BA17" i="26"/>
  <c r="BA19" i="26"/>
  <c r="BA4" i="26"/>
  <c r="BA14" i="26"/>
  <c r="BA6" i="26"/>
  <c r="BA20" i="26"/>
  <c r="BA32" i="26"/>
  <c r="BA9" i="26"/>
  <c r="BA39" i="26"/>
  <c r="BA45" i="26"/>
  <c r="BA38" i="26"/>
  <c r="BA23" i="26"/>
  <c r="BA26" i="26"/>
  <c r="BA25" i="26"/>
  <c r="BA35" i="26"/>
  <c r="BA30" i="26"/>
  <c r="BA15" i="26"/>
  <c r="BA22" i="26"/>
  <c r="BA13" i="26"/>
  <c r="BA8" i="26"/>
  <c r="BA50" i="26"/>
  <c r="BA18" i="26"/>
  <c r="BA16" i="26"/>
  <c r="BA5" i="26"/>
  <c r="BA34" i="26"/>
  <c r="BA24" i="26"/>
  <c r="BA33" i="26"/>
  <c r="BA7" i="26"/>
  <c r="BA42" i="26"/>
  <c r="BA36" i="26"/>
  <c r="BA43" i="26"/>
  <c r="BA28" i="26"/>
  <c r="BA29" i="26"/>
  <c r="BA53" i="26"/>
  <c r="AU11" i="26"/>
  <c r="AT3" i="26"/>
  <c r="AS3" i="26"/>
  <c r="AO29" i="26"/>
  <c r="AS6" i="26"/>
  <c r="AS7" i="26"/>
  <c r="AS11" i="26"/>
  <c r="AR20" i="26"/>
  <c r="AR6" i="26"/>
  <c r="AQ8" i="26"/>
  <c r="AQ4" i="26"/>
  <c r="AQ11" i="26"/>
  <c r="AQ7" i="26"/>
  <c r="AP4" i="26"/>
  <c r="AP7" i="26"/>
  <c r="AP8" i="26"/>
  <c r="AP13" i="26"/>
  <c r="AP3" i="26"/>
  <c r="AQ3" i="26"/>
  <c r="AJ21" i="26"/>
  <c r="AJ32" i="26"/>
  <c r="AJ31" i="26"/>
  <c r="AJ52" i="26"/>
  <c r="AJ22" i="26"/>
  <c r="AJ15" i="26"/>
  <c r="AJ26" i="26"/>
  <c r="AJ3" i="26"/>
  <c r="AJ38" i="26"/>
  <c r="AJ25" i="26"/>
  <c r="AJ35" i="26"/>
  <c r="AJ29" i="26"/>
  <c r="AJ8" i="26"/>
  <c r="AJ51" i="26"/>
  <c r="AJ20" i="26"/>
  <c r="AJ48" i="26"/>
  <c r="AJ9" i="26"/>
  <c r="AJ4" i="26"/>
  <c r="AJ49" i="26"/>
  <c r="AJ18" i="26"/>
  <c r="AJ46" i="26"/>
  <c r="AJ5" i="26"/>
  <c r="AJ19" i="26"/>
  <c r="AJ11" i="26"/>
  <c r="AJ47" i="26"/>
  <c r="AJ10" i="26"/>
  <c r="AJ12" i="26"/>
  <c r="AJ40" i="26"/>
  <c r="AJ34" i="26"/>
  <c r="AJ24" i="26"/>
  <c r="AJ14" i="26"/>
  <c r="AJ6" i="26"/>
  <c r="AJ39" i="26"/>
  <c r="AJ45" i="26"/>
  <c r="AJ37" i="26"/>
  <c r="AJ50" i="26"/>
  <c r="AJ41" i="26"/>
  <c r="AJ53" i="26"/>
  <c r="AJ23" i="26"/>
  <c r="AJ36" i="26"/>
  <c r="AJ43" i="26"/>
  <c r="AJ44" i="26"/>
  <c r="AJ28" i="26"/>
  <c r="AJ13" i="26"/>
  <c r="AJ33" i="26"/>
  <c r="AJ7" i="26"/>
  <c r="AJ30" i="26"/>
  <c r="AJ27" i="26"/>
  <c r="AJ16" i="26"/>
  <c r="AJ42" i="26"/>
  <c r="AJ17" i="26"/>
  <c r="AO17" i="26"/>
  <c r="AN20" i="26"/>
  <c r="AL5" i="26"/>
  <c r="AK5" i="26" s="1"/>
  <c r="AL19" i="26"/>
  <c r="AK19" i="26" s="1"/>
  <c r="AL3" i="26"/>
  <c r="AL14" i="26"/>
  <c r="AL4" i="26"/>
  <c r="AL27" i="26"/>
  <c r="AK27" i="26" s="1"/>
  <c r="AO3" i="26"/>
  <c r="AO4" i="26"/>
  <c r="AN42" i="26"/>
  <c r="AL15" i="26"/>
  <c r="AL38" i="26"/>
  <c r="AK38" i="26" s="1"/>
  <c r="AL25" i="26"/>
  <c r="AL35" i="26"/>
  <c r="AL46" i="26"/>
  <c r="AK46" i="26" s="1"/>
  <c r="AM3" i="26"/>
  <c r="AN4" i="26"/>
  <c r="AM7" i="26"/>
  <c r="AM33" i="26"/>
  <c r="AO11" i="26"/>
  <c r="AO9" i="26"/>
  <c r="AM11" i="26"/>
  <c r="AM9" i="26"/>
  <c r="AL7" i="26"/>
  <c r="AL33" i="26"/>
  <c r="AO33" i="26"/>
  <c r="AO7" i="26"/>
  <c r="AN7" i="26"/>
  <c r="AN30" i="26"/>
  <c r="AN33" i="26"/>
  <c r="AN48" i="26"/>
  <c r="AM4" i="26"/>
  <c r="AM17" i="26"/>
  <c r="AL20" i="26"/>
  <c r="AL42" i="26"/>
  <c r="AN3" i="26"/>
  <c r="AR3" i="26"/>
  <c r="AO30" i="26"/>
  <c r="AN10" i="26"/>
  <c r="AR10" i="26"/>
  <c r="AO12" i="26"/>
  <c r="AS12" i="26"/>
  <c r="AL40" i="26"/>
  <c r="AP40" i="26"/>
  <c r="AT40" i="26"/>
  <c r="AM34" i="26"/>
  <c r="AQ34" i="26"/>
  <c r="AU34" i="26"/>
  <c r="AN17" i="26"/>
  <c r="AO20" i="26"/>
  <c r="AS20" i="26"/>
  <c r="AO42" i="26"/>
  <c r="AL9" i="26"/>
  <c r="AM48" i="26"/>
  <c r="AQ48" i="26"/>
  <c r="AL10" i="26"/>
  <c r="AP10" i="26"/>
  <c r="AT10" i="26"/>
  <c r="AM12" i="26"/>
  <c r="AQ12" i="26"/>
  <c r="AU12" i="26"/>
  <c r="AN40" i="26"/>
  <c r="AR40" i="26"/>
  <c r="AO34" i="26"/>
  <c r="AS34" i="26"/>
  <c r="AL17" i="26"/>
  <c r="AP17" i="26"/>
  <c r="AM20" i="26"/>
  <c r="AQ20" i="26"/>
  <c r="AM42" i="26"/>
  <c r="AN9" i="26"/>
  <c r="AR9" i="26"/>
  <c r="AO48" i="26"/>
  <c r="AN29" i="26"/>
  <c r="AM24" i="26"/>
  <c r="AO24" i="26"/>
  <c r="AQ24" i="26"/>
  <c r="AS24" i="26"/>
  <c r="AU24" i="26"/>
  <c r="AM14" i="26"/>
  <c r="AO14" i="26"/>
  <c r="AQ14" i="26"/>
  <c r="AS14" i="26"/>
  <c r="AU14" i="26"/>
  <c r="AL6" i="26"/>
  <c r="AN6" i="26"/>
  <c r="AP6" i="26"/>
  <c r="AT6" i="26"/>
  <c r="AL21" i="26"/>
  <c r="AN21" i="26"/>
  <c r="AL32" i="26"/>
  <c r="AN32" i="26"/>
  <c r="AQ32" i="26"/>
  <c r="AL31" i="26"/>
  <c r="AN31" i="26"/>
  <c r="AT31" i="26"/>
  <c r="AN39" i="26"/>
  <c r="AQ39" i="26"/>
  <c r="AL45" i="26"/>
  <c r="AN45" i="26"/>
  <c r="AS45" i="26"/>
  <c r="AL26" i="26"/>
  <c r="AO26" i="26"/>
  <c r="AM26" i="26"/>
  <c r="AN25" i="26"/>
  <c r="AO35" i="26"/>
  <c r="AM35" i="26"/>
  <c r="AO15" i="26"/>
  <c r="AM15" i="26"/>
  <c r="AR22" i="26"/>
  <c r="AN22" i="26"/>
  <c r="AO13" i="26"/>
  <c r="AM13" i="26"/>
  <c r="AM8" i="26"/>
  <c r="AN53" i="26"/>
  <c r="AM53" i="26"/>
  <c r="AN52" i="26"/>
  <c r="AL52" i="26"/>
  <c r="AO41" i="26"/>
  <c r="AM41" i="26"/>
  <c r="AL51" i="26"/>
  <c r="AU50" i="26"/>
  <c r="AM50" i="26"/>
  <c r="AN49" i="26"/>
  <c r="AL49" i="26"/>
  <c r="AL18" i="26"/>
  <c r="AU37" i="26"/>
  <c r="AS37" i="26"/>
  <c r="AO37" i="26"/>
  <c r="AM37" i="26"/>
  <c r="AN16" i="26"/>
  <c r="AT11" i="26"/>
  <c r="AM47" i="26"/>
  <c r="AO47" i="26"/>
  <c r="AQ47" i="26"/>
  <c r="AS47" i="26"/>
  <c r="AU47" i="26"/>
  <c r="AL11" i="26"/>
  <c r="AN11" i="26"/>
  <c r="AP11" i="26"/>
  <c r="AR11" i="26"/>
  <c r="AL47" i="26"/>
  <c r="AN47" i="26"/>
  <c r="AP47" i="26"/>
  <c r="AR47" i="26"/>
  <c r="AM10" i="26"/>
  <c r="AO10" i="26"/>
  <c r="AQ10" i="26"/>
  <c r="AS10" i="26"/>
  <c r="AU10" i="26"/>
  <c r="AL12" i="26"/>
  <c r="AN12" i="26"/>
  <c r="AP12" i="26"/>
  <c r="AR12" i="26"/>
  <c r="AT12" i="26"/>
  <c r="AM40" i="26"/>
  <c r="AO40" i="26"/>
  <c r="AQ40" i="26"/>
  <c r="AS40" i="26"/>
  <c r="AU40" i="26"/>
  <c r="AL34" i="26"/>
  <c r="AN34" i="26"/>
  <c r="AP34" i="26"/>
  <c r="AR34" i="26"/>
  <c r="AT34" i="26"/>
  <c r="AL24" i="26"/>
  <c r="AN24" i="26"/>
  <c r="AP24" i="26"/>
  <c r="AR24" i="26"/>
  <c r="AT24" i="26"/>
  <c r="AN14" i="26"/>
  <c r="AP14" i="26"/>
  <c r="AR14" i="26"/>
  <c r="AT14" i="26"/>
  <c r="AM6" i="26"/>
  <c r="AO6" i="26"/>
  <c r="AQ6" i="26"/>
  <c r="AU6" i="26"/>
  <c r="AM21" i="26"/>
  <c r="AO21" i="26"/>
  <c r="AQ21" i="26"/>
  <c r="AP21" i="26"/>
  <c r="AM32" i="26"/>
  <c r="AO32" i="26"/>
  <c r="AP32" i="26"/>
  <c r="AM31" i="26"/>
  <c r="AO31" i="26"/>
  <c r="AQ31" i="26"/>
  <c r="AP31" i="26"/>
  <c r="AS31" i="26"/>
  <c r="AU31" i="26"/>
  <c r="AM39" i="26"/>
  <c r="AO39" i="26"/>
  <c r="AP39" i="26"/>
  <c r="AM45" i="26"/>
  <c r="AO45" i="26"/>
  <c r="AP45" i="26"/>
  <c r="AR45" i="26"/>
  <c r="AT45" i="26"/>
  <c r="AN26" i="26"/>
  <c r="AO25" i="26"/>
  <c r="AN35" i="26"/>
  <c r="AN15" i="26"/>
  <c r="AM22" i="26"/>
  <c r="AO22" i="26"/>
  <c r="AN13" i="26"/>
  <c r="AO8" i="26"/>
  <c r="AN8" i="26"/>
  <c r="AQ53" i="26"/>
  <c r="AO53" i="26"/>
  <c r="AL53" i="26"/>
  <c r="AO52" i="26"/>
  <c r="AM52" i="26"/>
  <c r="AR41" i="26"/>
  <c r="AN41" i="26"/>
  <c r="AO51" i="26"/>
  <c r="AT50" i="26"/>
  <c r="AN50" i="26"/>
  <c r="AL50" i="26"/>
  <c r="AP49" i="26"/>
  <c r="AS49" i="26"/>
  <c r="AO49" i="26"/>
  <c r="AM49" i="26"/>
  <c r="AO18" i="26"/>
  <c r="AQ37" i="26"/>
  <c r="AR37" i="26"/>
  <c r="AN37" i="26"/>
  <c r="AO16" i="26"/>
  <c r="AL37" i="26"/>
  <c r="AL13" i="26"/>
  <c r="AL41" i="26"/>
  <c r="AL16" i="26"/>
  <c r="AL8" i="26"/>
  <c r="AN51" i="26"/>
  <c r="AN18" i="26"/>
  <c r="AL29" i="26"/>
  <c r="AL30" i="26"/>
  <c r="AL22" i="26"/>
  <c r="AL48" i="26"/>
  <c r="AL36" i="26"/>
  <c r="AK36" i="26" s="1"/>
  <c r="AL44" i="26"/>
  <c r="AK44" i="26" s="1"/>
  <c r="AL39" i="26"/>
  <c r="AL23" i="26"/>
  <c r="AK23" i="26" s="1"/>
  <c r="AL43" i="26"/>
  <c r="AK43" i="26" s="1"/>
  <c r="AL28" i="26"/>
  <c r="AK28" i="26" s="1"/>
  <c r="AK48" i="26" l="1"/>
  <c r="AK39" i="26"/>
  <c r="AK22" i="26"/>
  <c r="AK13" i="26"/>
  <c r="AK52" i="26"/>
  <c r="AK17" i="26"/>
  <c r="AK4" i="26"/>
  <c r="AK51" i="26"/>
  <c r="AK35" i="26"/>
  <c r="AK30" i="26"/>
  <c r="AK8" i="26"/>
  <c r="AK21" i="26"/>
  <c r="AK9" i="26"/>
  <c r="AK33" i="26"/>
  <c r="AK25" i="26"/>
  <c r="AK18" i="26"/>
  <c r="AK29" i="26"/>
  <c r="AK16" i="26"/>
  <c r="AK7" i="26"/>
  <c r="AK41" i="26"/>
  <c r="AK49" i="26"/>
  <c r="AK53" i="26"/>
  <c r="AK45" i="26"/>
  <c r="AK26" i="26"/>
  <c r="AK32" i="26"/>
  <c r="AK42" i="26"/>
  <c r="AK15" i="26"/>
  <c r="AK20" i="26"/>
  <c r="AK3" i="26"/>
  <c r="AK47" i="26"/>
  <c r="AK37" i="26"/>
  <c r="AK11" i="26"/>
  <c r="AK34" i="26"/>
  <c r="AK14" i="26"/>
  <c r="AK12" i="26"/>
  <c r="AK31" i="26"/>
  <c r="AK6" i="26"/>
  <c r="AK24" i="26"/>
  <c r="AK10" i="26"/>
  <c r="AK50" i="26"/>
  <c r="AK40" i="26"/>
</calcChain>
</file>

<file path=xl/sharedStrings.xml><?xml version="1.0" encoding="utf-8"?>
<sst xmlns="http://schemas.openxmlformats.org/spreadsheetml/2006/main" count="2354" uniqueCount="218">
  <si>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</si>
  <si>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</si>
  <si>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</si>
  <si>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</si>
  <si>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</si>
  <si>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</si>
  <si>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</si>
  <si>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</si>
  <si>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</si>
  <si>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</si>
  <si>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</si>
  <si>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</si>
  <si>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</si>
  <si>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</si>
  <si>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</si>
  <si>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</si>
  <si>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</si>
  <si>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</si>
  <si>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</si>
  <si>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</si>
  <si>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</si>
  <si>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</si>
  <si>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</si>
  <si>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</si>
  <si>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</si>
  <si>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</si>
  <si>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</si>
  <si>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</si>
  <si>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</si>
  <si>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</si>
  <si>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</si>
  <si>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JSB Exact 4.52</t>
  </si>
  <si>
    <t>Anschütz 2020CA</t>
  </si>
  <si>
    <t>Denis Jr. Šramo</t>
  </si>
  <si>
    <t>Filip Šišolák</t>
  </si>
  <si>
    <t>Denis Šramo</t>
  </si>
  <si>
    <t>Peter Novek</t>
  </si>
  <si>
    <t>Air Arms EV2</t>
  </si>
  <si>
    <t>HW 97</t>
  </si>
  <si>
    <t>Lubor Sabo</t>
  </si>
  <si>
    <t>Henrich Raduska</t>
  </si>
  <si>
    <t>Peter Beňuš</t>
  </si>
  <si>
    <t>Katarina Noveková</t>
  </si>
  <si>
    <t>Weihrauch HW 100</t>
  </si>
  <si>
    <t>Vladimir Balaj</t>
  </si>
  <si>
    <t>Sightron 10-50x60 FT IRMOA</t>
  </si>
  <si>
    <t>ANO</t>
  </si>
  <si>
    <t>Springer</t>
  </si>
  <si>
    <t>Zdenek Merkl</t>
  </si>
  <si>
    <t>Mária Beňušová</t>
  </si>
  <si>
    <t>AA Heavy 4.52</t>
  </si>
  <si>
    <t>Rastislav Roďom</t>
  </si>
  <si>
    <t>Ondrej Bukovinský</t>
  </si>
  <si>
    <t>AA ProSport</t>
  </si>
  <si>
    <t>JSB Exact Expres 4,52</t>
  </si>
  <si>
    <t>Marcel Žipaj</t>
  </si>
  <si>
    <t>Feinwerkbau 800 ft</t>
  </si>
  <si>
    <t xml:space="preserve">Sightron 10-50x60 </t>
  </si>
  <si>
    <t>Hw 97kt</t>
  </si>
  <si>
    <t>Hawke Sidewinder8-32x56</t>
  </si>
  <si>
    <t>Martin Gogora</t>
  </si>
  <si>
    <t>Ivan Gašparík</t>
  </si>
  <si>
    <t>big niko 10-50x60</t>
  </si>
  <si>
    <t>Martin Polerecký</t>
  </si>
  <si>
    <t>Air Arms Field 4.52</t>
  </si>
  <si>
    <t xml:space="preserve">
Hawke Sidewinder 8-32x56</t>
  </si>
  <si>
    <t xml:space="preserve">Steyr lg 110 </t>
  </si>
  <si>
    <t>March Deon 10-60x56</t>
  </si>
  <si>
    <t>Walther LG400</t>
  </si>
  <si>
    <t>Weihrauch HW100 FSB</t>
  </si>
  <si>
    <t>Hawke Sidewinder ED 10-50x60</t>
  </si>
  <si>
    <t>Robert Šinsky</t>
  </si>
  <si>
    <t>Pavol Letko</t>
  </si>
  <si>
    <t>Air Arms S510</t>
  </si>
  <si>
    <t>Hawke Sidewinder 4-16x50</t>
  </si>
  <si>
    <t xml:space="preserve">
Schmidt &amp; Bender FT 12,5-50x56</t>
  </si>
  <si>
    <t>Air Arms 410</t>
  </si>
  <si>
    <t>Dominik Hornáček</t>
  </si>
  <si>
    <t>Simona Ružanská</t>
  </si>
  <si>
    <t>Matej Grega</t>
  </si>
  <si>
    <t>Air Arms 500</t>
  </si>
  <si>
    <t>Optisan EVX 4-16x44i</t>
  </si>
  <si>
    <t>Ján Vaľo</t>
  </si>
  <si>
    <t>Steyr Challenge</t>
  </si>
  <si>
    <t xml:space="preserve">
Anschütz 9015 FT</t>
  </si>
  <si>
    <t xml:space="preserve">
March 8x80x56 IL</t>
  </si>
  <si>
    <t>Sightron SIII 10-50x60 IR MOA</t>
  </si>
  <si>
    <t>Štefan Hric</t>
  </si>
  <si>
    <t>Miroslav Grega</t>
  </si>
  <si>
    <t>Emil Tušík</t>
  </si>
  <si>
    <t>Eva Gregová</t>
  </si>
  <si>
    <t>Rastislav Zvalo</t>
  </si>
  <si>
    <t>Weihrauch HW 100T</t>
  </si>
  <si>
    <t>DISCOVERY HD 10x44</t>
  </si>
  <si>
    <t>Adelka Zvalova</t>
  </si>
  <si>
    <t>Air Arms S400</t>
  </si>
  <si>
    <t>Stefan Vancik</t>
  </si>
  <si>
    <t>Daystate huntsman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</si>
  <si>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</si>
  <si>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</si>
  <si>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</si>
  <si>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</si>
  <si>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po rozstrele</t>
  </si>
  <si>
    <t>AA TX200</t>
  </si>
  <si>
    <t>Tomáš Mester</t>
  </si>
  <si>
    <t>Adam Šramo</t>
  </si>
  <si>
    <t>Falcon T50 10-50x60</t>
  </si>
  <si>
    <t>Steyr LG 110 Challenge</t>
  </si>
  <si>
    <t>Ripley AR5</t>
  </si>
  <si>
    <t>Roman Polomský</t>
  </si>
  <si>
    <t>Viktória Beňušová</t>
  </si>
  <si>
    <t>Anschütz 8002</t>
  </si>
  <si>
    <t>Junior</t>
  </si>
  <si>
    <t>VÝSLEDKY - FT LIGA 2024- OPEN</t>
  </si>
  <si>
    <t>VÝSLEDKY - FT LIGA 2024 - OPEN      1. kolo - Sokolka     23.3.2024</t>
  </si>
  <si>
    <t xml:space="preserve"> 5-6</t>
  </si>
  <si>
    <t xml:space="preserve"> 8-9</t>
  </si>
  <si>
    <t>Delta Stryker HD 5-50x56</t>
  </si>
  <si>
    <t>VÝSLEDKY - FT LIGA 2024 - OPEN      2. kolo - Sokolka   24.3.2024</t>
  </si>
  <si>
    <t xml:space="preserve"> 6-7</t>
  </si>
  <si>
    <t xml:space="preserve"> 10-11</t>
  </si>
  <si>
    <t>VÝSLEDKY - FT LIGA 2024 - OPEN      3. kolo - Šoporňa   13.4.2024</t>
  </si>
  <si>
    <t xml:space="preserve"> 4 - 9</t>
  </si>
  <si>
    <t xml:space="preserve"> 14 - 15</t>
  </si>
  <si>
    <t xml:space="preserve"> 16 - 17</t>
  </si>
  <si>
    <t>VÝSLEDKY - FT LIGA 2024 - OPEN      4. kolo - Šoporňa   14.4.2024</t>
  </si>
  <si>
    <t>po rostrele</t>
  </si>
  <si>
    <t xml:space="preserve"> 6 - 8</t>
  </si>
  <si>
    <t xml:space="preserve"> 9 - 10</t>
  </si>
  <si>
    <t xml:space="preserve"> 11 - 14</t>
  </si>
  <si>
    <t xml:space="preserve"> 15 - 16</t>
  </si>
  <si>
    <t xml:space="preserve"> 17 - 18</t>
  </si>
  <si>
    <t xml:space="preserve"> 19 - 20</t>
  </si>
  <si>
    <t>Hawke Sidewinder 8-32x56</t>
  </si>
  <si>
    <t>Valiant 10x44</t>
  </si>
  <si>
    <t>HW97</t>
  </si>
  <si>
    <t>Michal Kavuľa</t>
  </si>
  <si>
    <t>Valiant 10x32</t>
  </si>
  <si>
    <t>Home made</t>
  </si>
  <si>
    <t>Vector optics</t>
  </si>
  <si>
    <t>sum % best 70%</t>
  </si>
  <si>
    <t>sum best 70%</t>
  </si>
  <si>
    <t>VÝSLEDKY - FT LIGA 2024 - OPEN      5. kolo - Skýcov   11.5.2024</t>
  </si>
  <si>
    <t xml:space="preserve"> 1-2</t>
  </si>
  <si>
    <t xml:space="preserve"> 3-4</t>
  </si>
  <si>
    <t xml:space="preserve">  7-8</t>
  </si>
  <si>
    <t xml:space="preserve"> 9-10</t>
  </si>
  <si>
    <t xml:space="preserve"> 11-14</t>
  </si>
  <si>
    <t xml:space="preserve"> 16-17</t>
  </si>
  <si>
    <t xml:space="preserve"> 20-21</t>
  </si>
  <si>
    <t xml:space="preserve"> 4-5</t>
  </si>
  <si>
    <t xml:space="preserve"> 11-12</t>
  </si>
  <si>
    <t xml:space="preserve"> 17-18</t>
  </si>
  <si>
    <t>VÝSLEDKY - FT LIGA 2024 - OPEN      6. kolo - Skýcov   12.5.2024</t>
  </si>
  <si>
    <t>Miklós Jakab</t>
  </si>
  <si>
    <t>NIE</t>
  </si>
  <si>
    <t>Ferenc Kozma</t>
  </si>
  <si>
    <t>March 10-60x56</t>
  </si>
  <si>
    <t>György Nádasi</t>
  </si>
  <si>
    <t>Walther LG200</t>
  </si>
  <si>
    <t>Martin  Tarnoczi</t>
  </si>
  <si>
    <t>Vector optics 10-40x50</t>
  </si>
  <si>
    <t>István Fejes Tóth</t>
  </si>
  <si>
    <t>Air Arms TX200</t>
  </si>
  <si>
    <t>JSB Exact Express 4.52</t>
  </si>
  <si>
    <t>Ferenc Tóth</t>
  </si>
  <si>
    <t xml:space="preserve">Sándor  Hajnal </t>
  </si>
  <si>
    <t>Feinwerkbau 800 FT</t>
  </si>
  <si>
    <t>Schmidt &amp; Bender FT 12,5-50x56</t>
  </si>
  <si>
    <t>Ján Knapík</t>
  </si>
  <si>
    <t>Air Max Katran cal. 4,5</t>
  </si>
  <si>
    <t>March 5-25x50</t>
  </si>
  <si>
    <t>JSB Exact 4.50</t>
  </si>
  <si>
    <t>Ľuboš Handzilko</t>
  </si>
  <si>
    <t>Weihrauch HW 97</t>
  </si>
  <si>
    <t>Nikko Stirling AirKing 4-12x42 AO</t>
  </si>
  <si>
    <t>VÝSLEDKY - FT LIGA 2024 - OPEN      7. kolo - Smolník   15.6.2024</t>
  </si>
  <si>
    <t xml:space="preserve"> 5 - 7</t>
  </si>
  <si>
    <t xml:space="preserve"> 8 - 9</t>
  </si>
  <si>
    <t xml:space="preserve"> 10 - 11</t>
  </si>
  <si>
    <t xml:space="preserve"> 12 - 13</t>
  </si>
  <si>
    <t xml:space="preserve"> 14 - 16</t>
  </si>
  <si>
    <t>;</t>
  </si>
  <si>
    <t xml:space="preserve"> 18 - 19</t>
  </si>
  <si>
    <t>Štát</t>
  </si>
  <si>
    <t>SK</t>
  </si>
  <si>
    <t>HU</t>
  </si>
  <si>
    <t>VÝSLEDKY - FT LIGA 2024 - OPEN     8. kolo - Smolník   16.6.2024</t>
  </si>
  <si>
    <t xml:space="preserve"> 7 - 9</t>
  </si>
  <si>
    <t xml:space="preserve"> 10 - 12</t>
  </si>
  <si>
    <t>Ron Braam</t>
  </si>
  <si>
    <t>Air Arms 500 HFT</t>
  </si>
  <si>
    <t>Element Helix6-24x50 FFP</t>
  </si>
  <si>
    <t>JSB Exact 4,53</t>
  </si>
  <si>
    <t>VÝSLEDKY - FT LIGA 2024 - OPEN      9. kolo - Smolník   17.8.2024</t>
  </si>
  <si>
    <t>VÝSLEDKY - FT LIGA 2024 - OPEN      10. kolo - Smolník   17.8.2024</t>
  </si>
  <si>
    <t xml:space="preserve"> 7 - 8</t>
  </si>
  <si>
    <t xml:space="preserve"> 5 - 6</t>
  </si>
  <si>
    <t>Miroslav Vaňko</t>
  </si>
  <si>
    <t>Air Arms S410</t>
  </si>
  <si>
    <t>Vortex Viper</t>
  </si>
  <si>
    <t>VÝSLEDKY - FT LIGA 2024 - OPEN      11. kolo - Šoporňa   12.10.2024</t>
  </si>
  <si>
    <t xml:space="preserve"> 13-15</t>
  </si>
  <si>
    <t>VÝSLEDKY - FT LIGA 2024 - OPEN      12. kolo - Šoporňa   13.10.2024</t>
  </si>
  <si>
    <t xml:space="preserve"> 8-10</t>
  </si>
  <si>
    <t xml:space="preserve"> 16-18</t>
  </si>
  <si>
    <t>1.</t>
  </si>
  <si>
    <t>2. po rozstrele</t>
  </si>
  <si>
    <t>3. po rozstrele</t>
  </si>
  <si>
    <t>2.</t>
  </si>
  <si>
    <t>3.</t>
  </si>
  <si>
    <t xml:space="preserve">VÝSLEDKY - FT LIGA 2024 </t>
  </si>
  <si>
    <t>1.springer</t>
  </si>
  <si>
    <t>2.springer</t>
  </si>
  <si>
    <t>3.springer</t>
  </si>
  <si>
    <t>1.junior</t>
  </si>
  <si>
    <t>2.junior</t>
  </si>
  <si>
    <t>3.junior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</si>
</sst>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 applyAlignment="1">
      <alignment horizontal="center" wrapText="1"/>
    </xf>
    <xf numFmtId="0" fontId="3" fillId="2" borderId="0" xfId="0" applyFont="1" applyFill="1" applyAlignment="1">
      <alignment horizontal="right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3" borderId="0" xfId="0" applyFont="1" applyFill="1"/>
    <xf numFmtId="164" fontId="2" fillId="0" borderId="8" xfId="0" applyNumberFormat="1" applyFont="1" applyBorder="1" applyAlignment="1">
      <alignment horizontal="center" wrapText="1"/>
    </xf>
    <xf numFmtId="0" fontId="5" fillId="0" borderId="0" xfId="0" applyFont="1"/>
    <xf numFmtId="0" fontId="3" fillId="0" borderId="1" xfId="0" applyFont="1" applyBorder="1"/>
    <xf numFmtId="0" fontId="8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9" fillId="5" borderId="1" xfId="0" applyFont="1" applyFill="1" applyBorder="1"/>
    <xf numFmtId="2" fontId="3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0" fillId="0" borderId="0" xfId="0" applyFont="1"/>
    <xf numFmtId="0" fontId="7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3" fillId="12" borderId="1" xfId="0" applyFont="1" applyFill="1" applyBorder="1" applyAlignment="1">
      <alignment horizontal="right"/>
    </xf>
    <xf numFmtId="0" fontId="3" fillId="1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1" fontId="3" fillId="10" borderId="1" xfId="0" applyNumberFormat="1" applyFont="1" applyFill="1" applyBorder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4" fillId="9" borderId="0" xfId="0" applyFont="1" applyFill="1" applyAlignment="1">
      <alignment horizontal="center" vertical="center" wrapText="1"/>
    </xf>
    <xf numFmtId="2" fontId="3" fillId="8" borderId="1" xfId="0" applyNumberFormat="1" applyFont="1" applyFill="1" applyBorder="1" applyAlignment="1">
      <alignment horizontal="center"/>
    </xf>
    <xf numFmtId="0" fontId="6" fillId="1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7" fillId="0" borderId="10" xfId="0" applyFont="1" applyBorder="1" applyAlignment="1">
      <alignment horizontal="center" wrapText="1"/>
    </xf>
    <xf numFmtId="0" fontId="16" fillId="11" borderId="1" xfId="0" applyFont="1" applyFill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1" fillId="1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15" borderId="1" xfId="0" applyFont="1" applyFill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18" fillId="0" borderId="0" xfId="0" applyFont="1"/>
    <xf numFmtId="0" fontId="20" fillId="5" borderId="2" xfId="0" applyFont="1" applyFill="1" applyBorder="1" applyAlignment="1">
      <alignment horizontal="center" wrapText="1"/>
    </xf>
    <xf numFmtId="1" fontId="3" fillId="0" borderId="1" xfId="0" applyNumberFormat="1" applyFont="1" applyBorder="1"/>
    <xf numFmtId="2" fontId="0" fillId="0" borderId="1" xfId="0" applyNumberFormat="1" applyBorder="1"/>
    <xf numFmtId="1" fontId="1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5" fillId="16" borderId="0" xfId="0" applyFont="1" applyFill="1" applyAlignment="1">
      <alignment horizontal="center"/>
    </xf>
    <xf numFmtId="0" fontId="15" fillId="16" borderId="13" xfId="0" applyFont="1" applyFill="1" applyBorder="1" applyAlignment="1">
      <alignment horizontal="center"/>
    </xf>
    <xf numFmtId="0" fontId="21" fillId="17" borderId="0" xfId="0" applyFont="1" applyFill="1" applyAlignment="1">
      <alignment horizontal="center"/>
    </xf>
    <xf numFmtId="0" fontId="21" fillId="17" borderId="13" xfId="0" applyFont="1" applyFill="1" applyBorder="1" applyAlignment="1">
      <alignment horizontal="center"/>
    </xf>
    <xf numFmtId="0" fontId="21" fillId="14" borderId="0" xfId="0" applyFont="1" applyFill="1" applyAlignment="1">
      <alignment horizontal="center"/>
    </xf>
    <xf numFmtId="0" fontId="21" fillId="14" borderId="13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3" xfId="0" applyFont="1" applyFill="1" applyBorder="1" applyAlignment="1">
      <alignment horizontal="center"/>
    </xf>
    <xf numFmtId="0" fontId="21" fillId="7" borderId="0" xfId="0" applyFont="1" applyFill="1" applyAlignment="1">
      <alignment horizontal="center"/>
    </xf>
    <xf numFmtId="0" fontId="21" fillId="7" borderId="13" xfId="0" applyFont="1" applyFill="1" applyBorder="1" applyAlignment="1">
      <alignment horizontal="center"/>
    </xf>
    <xf numFmtId="0" fontId="15" fillId="18" borderId="0" xfId="0" applyFont="1" applyFill="1" applyAlignment="1">
      <alignment horizontal="center"/>
    </xf>
    <xf numFmtId="0" fontId="15" fillId="18" borderId="13" xfId="0" applyFont="1" applyFill="1" applyBorder="1" applyAlignment="1">
      <alignment horizontal="center"/>
    </xf>
  </cellXfs>
  <cellStyles count="1">
    <cellStyle name="Normálna" xfId="0" builtinId="0"/>
  </cellStyles>
  <dxfs count="108"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38A292-3B2E-4566-AADB-417EB17B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6D49817-81C2-4668-AB80-C5502103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01660FF-8A43-4D52-890C-9D252FE7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87F0BA-F03D-42A5-BBFD-41FB4324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7473F88-4C6F-4EA1-A8CE-CC62D041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62E0AF5-4E5A-475B-8606-DF4BF78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8211E6B-193F-4F70-A98A-0EED78ED4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8D4EE61-15AF-4B35-98BD-8F21C56EB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26A6FE31-F548-43F9-88A1-A9FD1D0CC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9BD7025-645A-469E-95A9-DDA9E8253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30C4EFDA-734B-4F17-A65A-A6CCFC95C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6A6DFDE-BDD6-41B3-B8F2-82F6D9BB3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E02472A-15EF-43CB-A152-00DAFC85A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5123ED5D-DAC2-4562-B09C-542CA36F7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000934F-A414-441B-901F-04CFAA6AF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36C43CB4-3D8D-4410-AAEF-02115E9E3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9AF8D239-4985-4CF6-B3AE-34805E64D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CBC750A-59B5-4F52-9031-5C365F5E0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65FBDD9-C31C-4535-9FF2-2A05ECE53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176844E8-5A82-43F3-ABAE-5626CD781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165100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4B139BD-35A4-439C-AA7D-DDA564E6C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AB0A25B-805D-45ED-A498-654E852B6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88F2953C-DBE1-4A70-908F-9E8CFB9B9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165100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5176227-8C7F-416D-B51E-BEBAC7E20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54705DEF-9792-4E76-A441-09454F3D2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AD244EF8-B76B-4B69-A0A1-4B412CBC9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165100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7A4E876-1D13-4F8F-9FAB-958EBB763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56A979BE-3501-4DF9-9410-29F3CBD4F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C1B198F-A46A-45C9-A58A-BAAE98B29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165100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8AB92AC-5C2B-4F30-9D1C-835601B3F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8DFD1423-6675-44FA-B69D-9188255F6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B697C28-8181-4D43-AA92-DE0FF5ECD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CF10534-58C3-4FA3-9FD4-901D7FA5B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E0AC4BA2-8768-488E-8994-5536322BD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C78EEC6-270D-415F-8245-BF1DDCA8C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DBCAC3AB-15CD-4BC1-94E5-61F8620B3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D2D9786-B33B-43CD-94EC-8A34695D2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4CB1AEA-C86C-4007-92B8-F375A1B6E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244D009-578C-426A-A088-4C03A20B8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7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P5" sqref="BP5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6.28515625" customWidth="1" outlineLevel="1"/>
    <col min="10" max="10" width="5.42578125" customWidth="1" outlineLevel="1"/>
    <col min="11" max="11" width="6.140625" style="10" customWidth="1" outlineLevel="1"/>
    <col min="12" max="12" width="5.42578125" customWidth="1" outlineLevel="1"/>
    <col min="13" max="13" width="6.28515625" customWidth="1" outlineLevel="1"/>
    <col min="14" max="14" width="5.42578125" customWidth="1" outlineLevel="1"/>
    <col min="15" max="15" width="6" customWidth="1" outlineLevel="1"/>
    <col min="16" max="16" width="4.42578125" customWidth="1" outlineLevel="1"/>
    <col min="17" max="17" width="6.28515625" customWidth="1" outlineLevel="1"/>
    <col min="18" max="18" width="4.42578125" customWidth="1" outlineLevel="1"/>
    <col min="19" max="19" width="6.140625" customWidth="1" outlineLevel="1"/>
    <col min="20" max="20" width="4.42578125" customWidth="1" outlineLevel="1"/>
    <col min="21" max="21" width="6" customWidth="1" outlineLevel="1"/>
    <col min="22" max="22" width="4.42578125" customWidth="1" outlineLevel="1"/>
    <col min="23" max="23" width="6.7109375" customWidth="1" outlineLevel="1"/>
    <col min="24" max="24" width="4.42578125" customWidth="1" outlineLevel="1"/>
    <col min="25" max="25" width="6.28515625" customWidth="1" outlineLevel="1"/>
    <col min="26" max="26" width="4.42578125" customWidth="1" outlineLevel="1"/>
    <col min="27" max="27" width="6.28515625" customWidth="1" outlineLevel="1"/>
    <col min="28" max="28" width="5.5703125" customWidth="1" outlineLevel="1"/>
    <col min="29" max="29" width="6.28515625" customWidth="1" outlineLevel="1"/>
    <col min="30" max="30" width="5.5703125" customWidth="1" outlineLevel="1"/>
    <col min="31" max="31" width="6.28515625" customWidth="1" outlineLevel="1"/>
    <col min="32" max="35" width="5.5703125" hidden="1" customWidth="1" outlineLevel="1"/>
    <col min="36" max="36" width="11.7109375" bestFit="1" customWidth="1"/>
    <col min="37" max="37" width="10.5703125" bestFit="1" customWidth="1"/>
    <col min="38" max="49" width="6.7109375" customWidth="1" outlineLevel="1"/>
    <col min="50" max="51" width="6.7109375" hidden="1" customWidth="1" outlineLevel="1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0" t="s">
        <v>113</v>
      </c>
      <c r="C1" s="60"/>
      <c r="D1" s="60"/>
      <c r="E1" s="2" t="s">
        <v>2</v>
      </c>
      <c r="F1" s="2"/>
      <c r="G1" s="2"/>
      <c r="H1" s="58">
        <v>1</v>
      </c>
      <c r="I1" s="59"/>
      <c r="J1" s="58">
        <v>2</v>
      </c>
      <c r="K1" s="59"/>
      <c r="L1" s="58">
        <v>3</v>
      </c>
      <c r="M1" s="59"/>
      <c r="N1" s="58">
        <v>4</v>
      </c>
      <c r="O1" s="59"/>
      <c r="P1" s="58">
        <v>5</v>
      </c>
      <c r="Q1" s="59"/>
      <c r="R1" s="58">
        <v>6</v>
      </c>
      <c r="S1" s="59"/>
      <c r="T1" s="58">
        <v>7</v>
      </c>
      <c r="U1" s="59"/>
      <c r="V1" s="58">
        <v>8</v>
      </c>
      <c r="W1" s="59"/>
      <c r="X1" s="58">
        <v>9</v>
      </c>
      <c r="Y1" s="59"/>
      <c r="Z1" s="58">
        <v>10</v>
      </c>
      <c r="AA1" s="59"/>
      <c r="AB1" s="58">
        <v>11</v>
      </c>
      <c r="AC1" s="59"/>
      <c r="AD1" s="58">
        <v>12</v>
      </c>
      <c r="AE1" s="59"/>
      <c r="AF1" s="58">
        <v>13</v>
      </c>
      <c r="AG1" s="59"/>
      <c r="AH1" s="58">
        <v>14</v>
      </c>
      <c r="AI1" s="59"/>
      <c r="AJ1" s="8">
        <v>100</v>
      </c>
      <c r="AK1" s="28" t="s">
        <v>8</v>
      </c>
      <c r="AL1" s="29">
        <v>1</v>
      </c>
      <c r="AM1" s="29">
        <v>2</v>
      </c>
      <c r="AN1" s="29">
        <v>3</v>
      </c>
      <c r="AO1" s="29">
        <v>4</v>
      </c>
      <c r="AP1" s="29">
        <v>5</v>
      </c>
      <c r="AQ1" s="29">
        <v>6</v>
      </c>
      <c r="AR1" s="29">
        <v>7</v>
      </c>
      <c r="AS1" s="29">
        <v>8</v>
      </c>
      <c r="AT1" s="29">
        <v>9</v>
      </c>
      <c r="AU1" s="29">
        <v>10</v>
      </c>
      <c r="AV1" s="29">
        <v>11</v>
      </c>
      <c r="AW1" s="29">
        <v>12</v>
      </c>
      <c r="AX1" s="29">
        <v>13</v>
      </c>
      <c r="AY1" s="29">
        <v>14</v>
      </c>
      <c r="AZ1" s="20" t="s">
        <v>10</v>
      </c>
      <c r="BA1" s="26" t="s">
        <v>8</v>
      </c>
      <c r="BB1" s="27">
        <v>1</v>
      </c>
      <c r="BC1" s="27">
        <v>2</v>
      </c>
      <c r="BD1" s="27">
        <v>3</v>
      </c>
      <c r="BE1" s="27">
        <v>4</v>
      </c>
      <c r="BF1" s="27">
        <v>5</v>
      </c>
      <c r="BG1" s="27">
        <v>6</v>
      </c>
      <c r="BH1" s="27">
        <v>7</v>
      </c>
      <c r="BI1" s="27">
        <v>8</v>
      </c>
      <c r="BJ1" s="27">
        <v>9</v>
      </c>
      <c r="BK1" s="27">
        <v>10</v>
      </c>
      <c r="BL1" s="27">
        <v>11</v>
      </c>
      <c r="BM1" s="27">
        <v>12</v>
      </c>
      <c r="BN1" s="27">
        <v>13</v>
      </c>
      <c r="BO1" s="27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1" t="s">
        <v>15</v>
      </c>
      <c r="H2" s="40" t="s">
        <v>13</v>
      </c>
      <c r="I2" s="35" t="s">
        <v>1</v>
      </c>
      <c r="J2" s="36" t="s">
        <v>13</v>
      </c>
      <c r="K2" s="35" t="s">
        <v>1</v>
      </c>
      <c r="L2" s="36" t="s">
        <v>13</v>
      </c>
      <c r="M2" s="35" t="s">
        <v>1</v>
      </c>
      <c r="N2" s="36" t="s">
        <v>13</v>
      </c>
      <c r="O2" s="35" t="s">
        <v>1</v>
      </c>
      <c r="P2" s="36" t="s">
        <v>13</v>
      </c>
      <c r="Q2" s="35" t="s">
        <v>1</v>
      </c>
      <c r="R2" s="36" t="s">
        <v>13</v>
      </c>
      <c r="S2" s="35" t="s">
        <v>1</v>
      </c>
      <c r="T2" s="36" t="s">
        <v>13</v>
      </c>
      <c r="U2" s="35" t="s">
        <v>1</v>
      </c>
      <c r="V2" s="36" t="s">
        <v>13</v>
      </c>
      <c r="W2" s="35" t="s">
        <v>1</v>
      </c>
      <c r="X2" s="36" t="s">
        <v>13</v>
      </c>
      <c r="Y2" s="35" t="s">
        <v>1</v>
      </c>
      <c r="Z2" s="36" t="s">
        <v>13</v>
      </c>
      <c r="AA2" s="35" t="s">
        <v>1</v>
      </c>
      <c r="AB2" s="36" t="s">
        <v>13</v>
      </c>
      <c r="AC2" s="35" t="s">
        <v>1</v>
      </c>
      <c r="AD2" s="36" t="s">
        <v>13</v>
      </c>
      <c r="AE2" s="35" t="s">
        <v>1</v>
      </c>
      <c r="AF2" s="36" t="s">
        <v>13</v>
      </c>
      <c r="AG2" s="35" t="s">
        <v>1</v>
      </c>
      <c r="AH2" s="36" t="s">
        <v>13</v>
      </c>
      <c r="AI2" s="35" t="s">
        <v>1</v>
      </c>
      <c r="AJ2" s="3" t="s">
        <v>6</v>
      </c>
      <c r="AK2" s="18" t="s">
        <v>140</v>
      </c>
      <c r="AL2" s="34" t="s">
        <v>1</v>
      </c>
      <c r="AM2" s="34" t="s">
        <v>1</v>
      </c>
      <c r="AN2" s="34" t="s">
        <v>1</v>
      </c>
      <c r="AO2" s="34" t="s">
        <v>1</v>
      </c>
      <c r="AP2" s="34" t="s">
        <v>1</v>
      </c>
      <c r="AQ2" s="34" t="s">
        <v>1</v>
      </c>
      <c r="AR2" s="34" t="s">
        <v>1</v>
      </c>
      <c r="AS2" s="34" t="s">
        <v>1</v>
      </c>
      <c r="AT2" s="34" t="s">
        <v>1</v>
      </c>
      <c r="AU2" s="34" t="s">
        <v>1</v>
      </c>
      <c r="AV2" s="34" t="s">
        <v>1</v>
      </c>
      <c r="AW2" s="34" t="s">
        <v>1</v>
      </c>
      <c r="AX2" s="34" t="s">
        <v>1</v>
      </c>
      <c r="AY2" s="34" t="s">
        <v>1</v>
      </c>
      <c r="AZ2" s="20" t="s">
        <v>9</v>
      </c>
      <c r="BA2" s="25" t="s">
        <v>141</v>
      </c>
      <c r="BB2" s="37" t="s">
        <v>13</v>
      </c>
      <c r="BC2" s="37" t="s">
        <v>13</v>
      </c>
      <c r="BD2" s="37" t="s">
        <v>13</v>
      </c>
      <c r="BE2" s="37" t="s">
        <v>13</v>
      </c>
      <c r="BF2" s="37" t="s">
        <v>13</v>
      </c>
      <c r="BG2" s="37" t="s">
        <v>13</v>
      </c>
      <c r="BH2" s="37" t="s">
        <v>13</v>
      </c>
      <c r="BI2" s="37" t="s">
        <v>13</v>
      </c>
      <c r="BJ2" s="37" t="s">
        <v>13</v>
      </c>
      <c r="BK2" s="37" t="s">
        <v>13</v>
      </c>
      <c r="BL2" s="37" t="s">
        <v>13</v>
      </c>
      <c r="BM2" s="37" t="s">
        <v>13</v>
      </c>
      <c r="BN2" s="37" t="s">
        <v>13</v>
      </c>
      <c r="BO2" s="37" t="s">
        <v>13</v>
      </c>
    </row>
    <row r="3" spans="1:67" ht="24" customHeight="1" x14ac:dyDescent="0.25">
      <c r="A3" s="46">
        <v>1</v>
      </c>
      <c r="B3" s="12" t="s">
        <v>24</v>
      </c>
      <c r="C3" s="13" t="s">
        <v>25</v>
      </c>
      <c r="D3" s="14" t="s">
        <v>21</v>
      </c>
      <c r="E3" s="14" t="s">
        <v>26</v>
      </c>
      <c r="F3" s="45" t="s">
        <v>0</v>
      </c>
      <c r="G3" s="42" t="s">
        <v>46</v>
      </c>
      <c r="H3" s="22">
        <v>39</v>
      </c>
      <c r="I3" s="9">
        <f t="shared" ref="I3:I40" si="0">IF(H3="",0,(H3/MAX($H$3:$H$54))*$AJ$1)</f>
        <v>100</v>
      </c>
      <c r="J3" s="22">
        <v>44</v>
      </c>
      <c r="K3" s="9">
        <f t="shared" ref="K3:K40" si="1">IF(J3="",0,(J3/MAX($J$3:$J$54))*$AJ$1)</f>
        <v>100</v>
      </c>
      <c r="L3" s="22">
        <v>47</v>
      </c>
      <c r="M3" s="9">
        <f t="shared" ref="M3:M40" si="2">IF(L3="",0,(L3/MAX($L$3:$L$54))*$AJ$1)</f>
        <v>100</v>
      </c>
      <c r="N3" s="22">
        <v>48</v>
      </c>
      <c r="O3" s="9">
        <f t="shared" ref="O3:O40" si="3">IF(N3="",0,(N3/MAX($N$3:$N$54))*$AJ$1)</f>
        <v>100</v>
      </c>
      <c r="P3" s="22">
        <v>46</v>
      </c>
      <c r="Q3" s="9">
        <f t="shared" ref="Q3:Q40" si="4">IF(P3="",0,(P3/MAX($P$3:$P$54))*$AJ$1)</f>
        <v>100</v>
      </c>
      <c r="R3" s="22">
        <v>44</v>
      </c>
      <c r="S3" s="9">
        <f t="shared" ref="S3:S40" si="5">IF(R3="",0,(R3/MAX($R$3:$R$54))*$AJ$1)</f>
        <v>100</v>
      </c>
      <c r="T3" s="22">
        <v>44</v>
      </c>
      <c r="U3" s="9">
        <f t="shared" ref="U3:U40" si="6">IF(T3="",0,(T3/MAX($T$3:$T$54))*$AJ$1)</f>
        <v>100</v>
      </c>
      <c r="V3" s="22">
        <v>48</v>
      </c>
      <c r="W3" s="9">
        <f t="shared" ref="W3:W40" si="7">IF(V3="",0,(V3/MAX($V$3:$V$54))*$AJ$1)</f>
        <v>100</v>
      </c>
      <c r="X3" s="22">
        <v>40</v>
      </c>
      <c r="Y3" s="9">
        <f t="shared" ref="Y3:Y40" si="8">IF(X3="",0,(X3/MAX($X$3:$X$54))*$AJ$1)</f>
        <v>83.333333333333343</v>
      </c>
      <c r="Z3" s="22">
        <v>34</v>
      </c>
      <c r="AA3" s="9">
        <f t="shared" ref="AA3:AA40" si="9">IF(Z3="",0,(Z3/MAX($Z$3:$Z$54))*$AJ$1)</f>
        <v>75.555555555555557</v>
      </c>
      <c r="AB3" s="49">
        <v>44</v>
      </c>
      <c r="AC3" s="9">
        <f t="shared" ref="AC3:AC47" si="10">IF(AB3="",0,(AB3/MAX($AB$3:$AB$54))*$AJ$1)</f>
        <v>100</v>
      </c>
      <c r="AD3" s="49">
        <v>48</v>
      </c>
      <c r="AE3" s="9">
        <f t="shared" ref="AE3:AE47" si="11">IF(AD3="",0,(AD3/MAX($AD$3:$AD$54))*$AJ$1)</f>
        <v>100</v>
      </c>
      <c r="AF3" s="49"/>
      <c r="AG3" s="9">
        <f t="shared" ref="AG3:AG47" si="12">IF(AF3="",0,(AF3/MAX($AF$3:$AF$54))*$AJ$1)</f>
        <v>0</v>
      </c>
      <c r="AH3" s="49"/>
      <c r="AI3" s="9">
        <f t="shared" ref="AI3:AI47" si="13">IF(AH3="",0,(AH3/MAX($AH$3:$AH$54))*$AJ$1)</f>
        <v>0</v>
      </c>
      <c r="AJ3" s="39">
        <f t="shared" ref="AJ3:AJ47" si="14">I3+K3+M3+O3+Q3+S3+U3+W3+Y3+AA3+AC3+AE3+AG3+AI3</f>
        <v>1158.8888888888889</v>
      </c>
      <c r="AK3" s="19">
        <f t="shared" ref="AK3:AK47" si="15"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)</f>
        <v>900</v>
      </c>
      <c r="AL3" s="17">
        <f t="shared" ref="AL3:AL47" si="16">I3</f>
        <v>100</v>
      </c>
      <c r="AM3" s="17">
        <f t="shared" ref="AM3:AM47" si="17">K3</f>
        <v>100</v>
      </c>
      <c r="AN3" s="17">
        <f t="shared" ref="AN3:AN47" si="18">M3</f>
        <v>100</v>
      </c>
      <c r="AO3" s="17">
        <f t="shared" ref="AO3:AO47" si="19">O3</f>
        <v>100</v>
      </c>
      <c r="AP3" s="17">
        <f t="shared" ref="AP3:AP47" si="20">IF(P3="",0,Q3)</f>
        <v>100</v>
      </c>
      <c r="AQ3" s="17">
        <f t="shared" ref="AQ3:AQ47" si="21">IF(R3="",0,S3)</f>
        <v>100</v>
      </c>
      <c r="AR3" s="17">
        <f t="shared" ref="AR3:AR47" si="22">IF(T3="",0,U3)</f>
        <v>100</v>
      </c>
      <c r="AS3" s="17">
        <f t="shared" ref="AS3:AS47" si="23">IF(V3="",0,W3)</f>
        <v>100</v>
      </c>
      <c r="AT3" s="17">
        <f t="shared" ref="AT3:AT47" si="24">IF(X3="",0,Y3)</f>
        <v>83.333333333333343</v>
      </c>
      <c r="AU3" s="17">
        <f t="shared" ref="AU3:AU47" si="25">IF(Z3="",0,AA3)</f>
        <v>75.555555555555557</v>
      </c>
      <c r="AV3" s="17">
        <f t="shared" ref="AV3:AV47" si="26">IF(AB3="",0,AC3)</f>
        <v>100</v>
      </c>
      <c r="AW3" s="17">
        <f t="shared" ref="AW3:AW47" si="27">IF(AD3="",0,AE3)</f>
        <v>100</v>
      </c>
      <c r="AX3" s="17">
        <f t="shared" ref="AX3:AX47" si="28">IF(AF3="",0,AG3)</f>
        <v>0</v>
      </c>
      <c r="AY3" s="17">
        <f t="shared" ref="AY3:AY47" si="29">IF(AH3="",0,AI3)</f>
        <v>0</v>
      </c>
      <c r="AZ3" s="50">
        <f t="shared" ref="AZ3:AZ47" si="30">H3+J3+L3+N3+P3+R3+T3+V3+X3+Z3+AB3+AD3+AF3+AH3</f>
        <v>526</v>
      </c>
      <c r="BA3" s="30">
        <f t="shared" ref="BA3:BA47" si="31"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)</f>
        <v>413</v>
      </c>
      <c r="BB3" s="16">
        <f t="shared" ref="BB3:BB47" si="32">H3</f>
        <v>39</v>
      </c>
      <c r="BC3" s="16">
        <f t="shared" ref="BC3:BC47" si="33">J3</f>
        <v>44</v>
      </c>
      <c r="BD3" s="16">
        <f t="shared" ref="BD3:BD47" si="34">L3</f>
        <v>47</v>
      </c>
      <c r="BE3" s="16">
        <f t="shared" ref="BE3:BE47" si="35">N3</f>
        <v>48</v>
      </c>
      <c r="BF3" s="16">
        <f t="shared" ref="BF3:BF47" si="36">P3</f>
        <v>46</v>
      </c>
      <c r="BG3" s="16">
        <f t="shared" ref="BG3:BG47" si="37">R3</f>
        <v>44</v>
      </c>
      <c r="BH3" s="16">
        <f t="shared" ref="BH3:BH47" si="38">T3</f>
        <v>44</v>
      </c>
      <c r="BI3" s="16">
        <f t="shared" ref="BI3:BI47" si="39">V3</f>
        <v>48</v>
      </c>
      <c r="BJ3" s="16">
        <f t="shared" ref="BJ3:BJ47" si="40">X3</f>
        <v>40</v>
      </c>
      <c r="BK3" s="16">
        <f t="shared" ref="BK3:BK47" si="41">Z3</f>
        <v>34</v>
      </c>
      <c r="BL3" s="16">
        <f t="shared" ref="BL3:BL47" si="42">AB3</f>
        <v>44</v>
      </c>
      <c r="BM3" s="16">
        <f t="shared" ref="BM3:BM47" si="43">AD3</f>
        <v>48</v>
      </c>
      <c r="BN3" s="16">
        <f t="shared" ref="BN3:BN34" si="44">AF3</f>
        <v>0</v>
      </c>
      <c r="BO3" s="16">
        <f t="shared" ref="BO3:BO34" si="45">AH3</f>
        <v>0</v>
      </c>
    </row>
    <row r="4" spans="1:67" ht="24" customHeight="1" x14ac:dyDescent="0.25">
      <c r="A4" s="47">
        <v>2</v>
      </c>
      <c r="B4" s="12" t="s">
        <v>30</v>
      </c>
      <c r="C4" s="13" t="s">
        <v>43</v>
      </c>
      <c r="D4" s="14" t="s">
        <v>75</v>
      </c>
      <c r="E4" s="14" t="s">
        <v>22</v>
      </c>
      <c r="F4" s="45" t="s">
        <v>0</v>
      </c>
      <c r="G4" s="42" t="s">
        <v>46</v>
      </c>
      <c r="H4" s="22">
        <v>36</v>
      </c>
      <c r="I4" s="9">
        <f t="shared" si="0"/>
        <v>92.307692307692307</v>
      </c>
      <c r="J4" s="22">
        <v>38</v>
      </c>
      <c r="K4" s="9">
        <f t="shared" si="1"/>
        <v>86.36363636363636</v>
      </c>
      <c r="L4" s="22"/>
      <c r="M4" s="9">
        <f t="shared" si="2"/>
        <v>0</v>
      </c>
      <c r="N4" s="22"/>
      <c r="O4" s="9">
        <f t="shared" si="3"/>
        <v>0</v>
      </c>
      <c r="P4" s="22">
        <v>39</v>
      </c>
      <c r="Q4" s="9">
        <f t="shared" si="4"/>
        <v>84.782608695652172</v>
      </c>
      <c r="R4" s="22">
        <v>40</v>
      </c>
      <c r="S4" s="9">
        <f t="shared" si="5"/>
        <v>90.909090909090907</v>
      </c>
      <c r="T4" s="22">
        <v>42</v>
      </c>
      <c r="U4" s="9">
        <f t="shared" si="6"/>
        <v>95.454545454545453</v>
      </c>
      <c r="V4" s="22">
        <v>38</v>
      </c>
      <c r="W4" s="9">
        <f t="shared" si="7"/>
        <v>79.166666666666657</v>
      </c>
      <c r="X4" s="22">
        <v>39</v>
      </c>
      <c r="Y4" s="9">
        <f t="shared" si="8"/>
        <v>81.25</v>
      </c>
      <c r="Z4" s="22">
        <v>38</v>
      </c>
      <c r="AA4" s="9">
        <f t="shared" si="9"/>
        <v>84.444444444444443</v>
      </c>
      <c r="AB4" s="49">
        <v>41</v>
      </c>
      <c r="AC4" s="9">
        <f t="shared" si="10"/>
        <v>93.181818181818173</v>
      </c>
      <c r="AD4" s="49">
        <v>43</v>
      </c>
      <c r="AE4" s="9">
        <f t="shared" si="11"/>
        <v>89.583333333333343</v>
      </c>
      <c r="AF4" s="49"/>
      <c r="AG4" s="9">
        <f t="shared" si="12"/>
        <v>0</v>
      </c>
      <c r="AH4" s="49"/>
      <c r="AI4" s="9">
        <f t="shared" si="13"/>
        <v>0</v>
      </c>
      <c r="AJ4" s="39">
        <f t="shared" si="14"/>
        <v>877.44383635687984</v>
      </c>
      <c r="AK4" s="19">
        <f t="shared" si="15"/>
        <v>798.27716969021321</v>
      </c>
      <c r="AL4" s="17">
        <f t="shared" si="16"/>
        <v>92.307692307692307</v>
      </c>
      <c r="AM4" s="17">
        <f t="shared" si="17"/>
        <v>86.36363636363636</v>
      </c>
      <c r="AN4" s="17">
        <f t="shared" si="18"/>
        <v>0</v>
      </c>
      <c r="AO4" s="17">
        <f t="shared" si="19"/>
        <v>0</v>
      </c>
      <c r="AP4" s="17">
        <f t="shared" si="20"/>
        <v>84.782608695652172</v>
      </c>
      <c r="AQ4" s="17">
        <f t="shared" si="21"/>
        <v>90.909090909090907</v>
      </c>
      <c r="AR4" s="17">
        <f t="shared" si="22"/>
        <v>95.454545454545453</v>
      </c>
      <c r="AS4" s="17">
        <f t="shared" si="23"/>
        <v>79.166666666666657</v>
      </c>
      <c r="AT4" s="17">
        <f t="shared" si="24"/>
        <v>81.25</v>
      </c>
      <c r="AU4" s="17">
        <f t="shared" si="25"/>
        <v>84.444444444444443</v>
      </c>
      <c r="AV4" s="17">
        <f t="shared" si="26"/>
        <v>93.181818181818173</v>
      </c>
      <c r="AW4" s="17">
        <f t="shared" si="27"/>
        <v>89.583333333333343</v>
      </c>
      <c r="AX4" s="17">
        <f t="shared" si="28"/>
        <v>0</v>
      </c>
      <c r="AY4" s="17">
        <f t="shared" si="29"/>
        <v>0</v>
      </c>
      <c r="AZ4" s="50">
        <f t="shared" si="30"/>
        <v>394</v>
      </c>
      <c r="BA4" s="30">
        <f t="shared" si="31"/>
        <v>358</v>
      </c>
      <c r="BB4" s="16">
        <f t="shared" si="32"/>
        <v>36</v>
      </c>
      <c r="BC4" s="16">
        <f t="shared" si="33"/>
        <v>38</v>
      </c>
      <c r="BD4" s="16">
        <f t="shared" si="34"/>
        <v>0</v>
      </c>
      <c r="BE4" s="16">
        <f t="shared" si="35"/>
        <v>0</v>
      </c>
      <c r="BF4" s="16">
        <f t="shared" si="36"/>
        <v>39</v>
      </c>
      <c r="BG4" s="16">
        <f t="shared" si="37"/>
        <v>40</v>
      </c>
      <c r="BH4" s="16">
        <f t="shared" si="38"/>
        <v>42</v>
      </c>
      <c r="BI4" s="16">
        <f t="shared" si="39"/>
        <v>38</v>
      </c>
      <c r="BJ4" s="16">
        <f t="shared" si="40"/>
        <v>39</v>
      </c>
      <c r="BK4" s="16">
        <f t="shared" si="41"/>
        <v>38</v>
      </c>
      <c r="BL4" s="16">
        <f t="shared" si="42"/>
        <v>41</v>
      </c>
      <c r="BM4" s="16">
        <f t="shared" si="43"/>
        <v>43</v>
      </c>
      <c r="BN4" s="16">
        <f t="shared" si="44"/>
        <v>0</v>
      </c>
      <c r="BO4" s="16">
        <f t="shared" si="45"/>
        <v>0</v>
      </c>
    </row>
    <row r="5" spans="1:67" ht="24" customHeight="1" x14ac:dyDescent="0.25">
      <c r="A5" s="48">
        <v>3</v>
      </c>
      <c r="B5" s="12" t="s">
        <v>19</v>
      </c>
      <c r="C5" s="13" t="s">
        <v>68</v>
      </c>
      <c r="D5" s="14" t="s">
        <v>67</v>
      </c>
      <c r="E5" s="14" t="s">
        <v>22</v>
      </c>
      <c r="F5" s="45" t="s">
        <v>0</v>
      </c>
      <c r="G5" s="42" t="s">
        <v>46</v>
      </c>
      <c r="H5" s="22"/>
      <c r="I5" s="9">
        <f t="shared" si="0"/>
        <v>0</v>
      </c>
      <c r="J5" s="22"/>
      <c r="K5" s="9">
        <f t="shared" si="1"/>
        <v>0</v>
      </c>
      <c r="L5" s="22">
        <v>43</v>
      </c>
      <c r="M5" s="9">
        <f t="shared" si="2"/>
        <v>91.489361702127653</v>
      </c>
      <c r="N5" s="22">
        <v>47</v>
      </c>
      <c r="O5" s="9">
        <f t="shared" si="3"/>
        <v>97.916666666666657</v>
      </c>
      <c r="P5" s="22">
        <v>46</v>
      </c>
      <c r="Q5" s="9">
        <f t="shared" si="4"/>
        <v>100</v>
      </c>
      <c r="R5" s="22">
        <v>44</v>
      </c>
      <c r="S5" s="9">
        <f t="shared" si="5"/>
        <v>100</v>
      </c>
      <c r="T5" s="22">
        <v>42</v>
      </c>
      <c r="U5" s="9">
        <f t="shared" si="6"/>
        <v>95.454545454545453</v>
      </c>
      <c r="V5" s="22">
        <v>46</v>
      </c>
      <c r="W5" s="9">
        <f t="shared" si="7"/>
        <v>95.833333333333343</v>
      </c>
      <c r="X5" s="22">
        <v>48</v>
      </c>
      <c r="Y5" s="9">
        <f t="shared" si="8"/>
        <v>100</v>
      </c>
      <c r="Z5" s="22">
        <v>45</v>
      </c>
      <c r="AA5" s="9">
        <f t="shared" si="9"/>
        <v>100</v>
      </c>
      <c r="AB5" s="49"/>
      <c r="AC5" s="9">
        <f t="shared" si="10"/>
        <v>0</v>
      </c>
      <c r="AD5" s="49"/>
      <c r="AE5" s="9">
        <f t="shared" si="11"/>
        <v>0</v>
      </c>
      <c r="AF5" s="49"/>
      <c r="AG5" s="9">
        <f t="shared" si="12"/>
        <v>0</v>
      </c>
      <c r="AH5" s="49"/>
      <c r="AI5" s="9">
        <f t="shared" si="13"/>
        <v>0</v>
      </c>
      <c r="AJ5" s="39">
        <f t="shared" si="14"/>
        <v>780.69390715667305</v>
      </c>
      <c r="AK5" s="19">
        <f t="shared" si="15"/>
        <v>780.69390715667316</v>
      </c>
      <c r="AL5" s="17">
        <f t="shared" si="16"/>
        <v>0</v>
      </c>
      <c r="AM5" s="17">
        <f t="shared" si="17"/>
        <v>0</v>
      </c>
      <c r="AN5" s="17">
        <f t="shared" si="18"/>
        <v>91.489361702127653</v>
      </c>
      <c r="AO5" s="17">
        <f t="shared" si="19"/>
        <v>97.916666666666657</v>
      </c>
      <c r="AP5" s="17">
        <f t="shared" si="20"/>
        <v>100</v>
      </c>
      <c r="AQ5" s="17">
        <f t="shared" si="21"/>
        <v>100</v>
      </c>
      <c r="AR5" s="17">
        <f t="shared" si="22"/>
        <v>95.454545454545453</v>
      </c>
      <c r="AS5" s="17">
        <f t="shared" si="23"/>
        <v>95.833333333333343</v>
      </c>
      <c r="AT5" s="17">
        <f t="shared" si="24"/>
        <v>100</v>
      </c>
      <c r="AU5" s="17">
        <f t="shared" si="25"/>
        <v>100</v>
      </c>
      <c r="AV5" s="17">
        <f t="shared" si="26"/>
        <v>0</v>
      </c>
      <c r="AW5" s="17">
        <f t="shared" si="27"/>
        <v>0</v>
      </c>
      <c r="AX5" s="17">
        <f t="shared" si="28"/>
        <v>0</v>
      </c>
      <c r="AY5" s="17">
        <f t="shared" si="29"/>
        <v>0</v>
      </c>
      <c r="AZ5" s="50">
        <f t="shared" si="30"/>
        <v>361</v>
      </c>
      <c r="BA5" s="30">
        <f t="shared" si="31"/>
        <v>361</v>
      </c>
      <c r="BB5" s="16">
        <f t="shared" si="32"/>
        <v>0</v>
      </c>
      <c r="BC5" s="16">
        <f t="shared" si="33"/>
        <v>0</v>
      </c>
      <c r="BD5" s="16">
        <f t="shared" si="34"/>
        <v>43</v>
      </c>
      <c r="BE5" s="16">
        <f t="shared" si="35"/>
        <v>47</v>
      </c>
      <c r="BF5" s="16">
        <f t="shared" si="36"/>
        <v>46</v>
      </c>
      <c r="BG5" s="16">
        <f t="shared" si="37"/>
        <v>44</v>
      </c>
      <c r="BH5" s="16">
        <f t="shared" si="38"/>
        <v>42</v>
      </c>
      <c r="BI5" s="16">
        <f t="shared" si="39"/>
        <v>46</v>
      </c>
      <c r="BJ5" s="16">
        <f t="shared" si="40"/>
        <v>48</v>
      </c>
      <c r="BK5" s="16">
        <f t="shared" si="41"/>
        <v>45</v>
      </c>
      <c r="BL5" s="16">
        <f t="shared" si="42"/>
        <v>0</v>
      </c>
      <c r="BM5" s="16">
        <f t="shared" si="43"/>
        <v>0</v>
      </c>
      <c r="BN5" s="16">
        <f t="shared" si="44"/>
        <v>0</v>
      </c>
      <c r="BO5" s="16">
        <f t="shared" si="45"/>
        <v>0</v>
      </c>
    </row>
    <row r="6" spans="1:67" ht="24" customHeight="1" x14ac:dyDescent="0.25">
      <c r="A6" s="1">
        <v>4</v>
      </c>
      <c r="B6" s="12" t="s">
        <v>48</v>
      </c>
      <c r="C6" s="13" t="s">
        <v>25</v>
      </c>
      <c r="D6" s="14" t="s">
        <v>21</v>
      </c>
      <c r="E6" s="14" t="s">
        <v>22</v>
      </c>
      <c r="F6" s="45" t="s">
        <v>0</v>
      </c>
      <c r="G6" s="42" t="s">
        <v>46</v>
      </c>
      <c r="H6" s="22">
        <v>34</v>
      </c>
      <c r="I6" s="9">
        <f t="shared" si="0"/>
        <v>87.179487179487182</v>
      </c>
      <c r="J6" s="22">
        <v>36</v>
      </c>
      <c r="K6" s="9">
        <f t="shared" si="1"/>
        <v>81.818181818181827</v>
      </c>
      <c r="L6" s="22">
        <v>41</v>
      </c>
      <c r="M6" s="9">
        <f t="shared" si="2"/>
        <v>87.2340425531915</v>
      </c>
      <c r="N6" s="22">
        <v>44</v>
      </c>
      <c r="O6" s="9">
        <f t="shared" si="3"/>
        <v>91.666666666666657</v>
      </c>
      <c r="P6" s="22">
        <v>34</v>
      </c>
      <c r="Q6" s="9">
        <f t="shared" si="4"/>
        <v>73.91304347826086</v>
      </c>
      <c r="R6" s="22">
        <v>36</v>
      </c>
      <c r="S6" s="9">
        <f t="shared" si="5"/>
        <v>81.818181818181827</v>
      </c>
      <c r="T6" s="22">
        <v>35</v>
      </c>
      <c r="U6" s="9">
        <f t="shared" si="6"/>
        <v>79.545454545454547</v>
      </c>
      <c r="V6" s="22">
        <v>38</v>
      </c>
      <c r="W6" s="9">
        <f t="shared" si="7"/>
        <v>79.166666666666657</v>
      </c>
      <c r="X6" s="22"/>
      <c r="Y6" s="9">
        <f t="shared" si="8"/>
        <v>0</v>
      </c>
      <c r="Z6" s="22"/>
      <c r="AA6" s="9">
        <f t="shared" si="9"/>
        <v>0</v>
      </c>
      <c r="AB6" s="49">
        <v>39</v>
      </c>
      <c r="AC6" s="9">
        <f t="shared" si="10"/>
        <v>88.63636363636364</v>
      </c>
      <c r="AD6" s="49">
        <v>37</v>
      </c>
      <c r="AE6" s="9">
        <f t="shared" si="11"/>
        <v>77.083333333333343</v>
      </c>
      <c r="AF6" s="49"/>
      <c r="AG6" s="9">
        <f t="shared" si="12"/>
        <v>0</v>
      </c>
      <c r="AH6" s="49"/>
      <c r="AI6" s="9">
        <f t="shared" si="13"/>
        <v>0</v>
      </c>
      <c r="AJ6" s="39">
        <f t="shared" si="14"/>
        <v>828.061421695788</v>
      </c>
      <c r="AK6" s="19">
        <f t="shared" si="15"/>
        <v>754.14837821752712</v>
      </c>
      <c r="AL6" s="17">
        <f t="shared" si="16"/>
        <v>87.179487179487182</v>
      </c>
      <c r="AM6" s="17">
        <f t="shared" si="17"/>
        <v>81.818181818181827</v>
      </c>
      <c r="AN6" s="17">
        <f t="shared" si="18"/>
        <v>87.2340425531915</v>
      </c>
      <c r="AO6" s="17">
        <f t="shared" si="19"/>
        <v>91.666666666666657</v>
      </c>
      <c r="AP6" s="17">
        <f t="shared" si="20"/>
        <v>73.91304347826086</v>
      </c>
      <c r="AQ6" s="17">
        <f t="shared" si="21"/>
        <v>81.818181818181827</v>
      </c>
      <c r="AR6" s="17">
        <f t="shared" si="22"/>
        <v>79.545454545454547</v>
      </c>
      <c r="AS6" s="17">
        <f t="shared" si="23"/>
        <v>79.166666666666657</v>
      </c>
      <c r="AT6" s="17">
        <f t="shared" si="24"/>
        <v>0</v>
      </c>
      <c r="AU6" s="17">
        <f t="shared" si="25"/>
        <v>0</v>
      </c>
      <c r="AV6" s="17">
        <f t="shared" si="26"/>
        <v>88.63636363636364</v>
      </c>
      <c r="AW6" s="17">
        <f t="shared" si="27"/>
        <v>77.083333333333343</v>
      </c>
      <c r="AX6" s="17">
        <f t="shared" si="28"/>
        <v>0</v>
      </c>
      <c r="AY6" s="17">
        <f t="shared" si="29"/>
        <v>0</v>
      </c>
      <c r="AZ6" s="50">
        <f t="shared" si="30"/>
        <v>374</v>
      </c>
      <c r="BA6" s="30">
        <f t="shared" si="31"/>
        <v>340</v>
      </c>
      <c r="BB6" s="16">
        <f t="shared" si="32"/>
        <v>34</v>
      </c>
      <c r="BC6" s="16">
        <f t="shared" si="33"/>
        <v>36</v>
      </c>
      <c r="BD6" s="16">
        <f t="shared" si="34"/>
        <v>41</v>
      </c>
      <c r="BE6" s="16">
        <f t="shared" si="35"/>
        <v>44</v>
      </c>
      <c r="BF6" s="16">
        <f t="shared" si="36"/>
        <v>34</v>
      </c>
      <c r="BG6" s="16">
        <f t="shared" si="37"/>
        <v>36</v>
      </c>
      <c r="BH6" s="16">
        <f t="shared" si="38"/>
        <v>35</v>
      </c>
      <c r="BI6" s="16">
        <f t="shared" si="39"/>
        <v>38</v>
      </c>
      <c r="BJ6" s="16">
        <f t="shared" si="40"/>
        <v>0</v>
      </c>
      <c r="BK6" s="16">
        <f t="shared" si="41"/>
        <v>0</v>
      </c>
      <c r="BL6" s="16">
        <f t="shared" si="42"/>
        <v>39</v>
      </c>
      <c r="BM6" s="16">
        <f t="shared" si="43"/>
        <v>37</v>
      </c>
      <c r="BN6" s="16">
        <f t="shared" si="44"/>
        <v>0</v>
      </c>
      <c r="BO6" s="16">
        <f t="shared" si="45"/>
        <v>0</v>
      </c>
    </row>
    <row r="7" spans="1:67" ht="24" customHeight="1" x14ac:dyDescent="0.25">
      <c r="A7" s="1">
        <v>5</v>
      </c>
      <c r="B7" s="12" t="s">
        <v>49</v>
      </c>
      <c r="C7" s="13" t="s">
        <v>25</v>
      </c>
      <c r="D7" s="14" t="s">
        <v>21</v>
      </c>
      <c r="E7" s="14" t="s">
        <v>50</v>
      </c>
      <c r="F7" s="45" t="s">
        <v>0</v>
      </c>
      <c r="G7" s="42" t="s">
        <v>46</v>
      </c>
      <c r="H7" s="22"/>
      <c r="I7" s="9">
        <f t="shared" si="0"/>
        <v>0</v>
      </c>
      <c r="J7" s="22"/>
      <c r="K7" s="9">
        <f t="shared" si="1"/>
        <v>0</v>
      </c>
      <c r="L7" s="22">
        <v>40</v>
      </c>
      <c r="M7" s="9">
        <f t="shared" si="2"/>
        <v>85.106382978723403</v>
      </c>
      <c r="N7" s="22">
        <v>40</v>
      </c>
      <c r="O7" s="9">
        <f t="shared" si="3"/>
        <v>83.333333333333343</v>
      </c>
      <c r="P7" s="22">
        <v>36</v>
      </c>
      <c r="Q7" s="9">
        <f t="shared" si="4"/>
        <v>78.260869565217391</v>
      </c>
      <c r="R7" s="22">
        <v>40</v>
      </c>
      <c r="S7" s="9">
        <f t="shared" si="5"/>
        <v>90.909090909090907</v>
      </c>
      <c r="T7" s="22">
        <v>35</v>
      </c>
      <c r="U7" s="9">
        <f t="shared" si="6"/>
        <v>79.545454545454547</v>
      </c>
      <c r="V7" s="22">
        <v>38</v>
      </c>
      <c r="W7" s="9">
        <f t="shared" si="7"/>
        <v>79.166666666666657</v>
      </c>
      <c r="X7" s="22">
        <v>32</v>
      </c>
      <c r="Y7" s="9">
        <f t="shared" si="8"/>
        <v>66.666666666666657</v>
      </c>
      <c r="Z7" s="22">
        <v>35</v>
      </c>
      <c r="AA7" s="9">
        <f t="shared" si="9"/>
        <v>77.777777777777786</v>
      </c>
      <c r="AB7" s="49">
        <v>42</v>
      </c>
      <c r="AC7" s="9">
        <f t="shared" si="10"/>
        <v>95.454545454545453</v>
      </c>
      <c r="AD7" s="49">
        <v>34</v>
      </c>
      <c r="AE7" s="9">
        <f t="shared" si="11"/>
        <v>70.833333333333343</v>
      </c>
      <c r="AF7" s="49"/>
      <c r="AG7" s="9">
        <f t="shared" si="12"/>
        <v>0</v>
      </c>
      <c r="AH7" s="49"/>
      <c r="AI7" s="9">
        <f t="shared" si="13"/>
        <v>0</v>
      </c>
      <c r="AJ7" s="39">
        <f t="shared" si="14"/>
        <v>807.05412123080964</v>
      </c>
      <c r="AK7" s="19">
        <f t="shared" si="15"/>
        <v>740.3874545641429</v>
      </c>
      <c r="AL7" s="17">
        <f t="shared" si="16"/>
        <v>0</v>
      </c>
      <c r="AM7" s="17">
        <f t="shared" si="17"/>
        <v>0</v>
      </c>
      <c r="AN7" s="17">
        <f t="shared" si="18"/>
        <v>85.106382978723403</v>
      </c>
      <c r="AO7" s="17">
        <f t="shared" si="19"/>
        <v>83.333333333333343</v>
      </c>
      <c r="AP7" s="17">
        <f t="shared" si="20"/>
        <v>78.260869565217391</v>
      </c>
      <c r="AQ7" s="17">
        <f t="shared" si="21"/>
        <v>90.909090909090907</v>
      </c>
      <c r="AR7" s="17">
        <f t="shared" si="22"/>
        <v>79.545454545454547</v>
      </c>
      <c r="AS7" s="17">
        <f t="shared" si="23"/>
        <v>79.166666666666657</v>
      </c>
      <c r="AT7" s="17">
        <f t="shared" si="24"/>
        <v>66.666666666666657</v>
      </c>
      <c r="AU7" s="17">
        <f t="shared" si="25"/>
        <v>77.777777777777786</v>
      </c>
      <c r="AV7" s="17">
        <f t="shared" si="26"/>
        <v>95.454545454545453</v>
      </c>
      <c r="AW7" s="17">
        <f t="shared" si="27"/>
        <v>70.833333333333343</v>
      </c>
      <c r="AX7" s="17">
        <f t="shared" si="28"/>
        <v>0</v>
      </c>
      <c r="AY7" s="17">
        <f t="shared" si="29"/>
        <v>0</v>
      </c>
      <c r="AZ7" s="50">
        <f t="shared" si="30"/>
        <v>372</v>
      </c>
      <c r="BA7" s="30">
        <f t="shared" si="31"/>
        <v>340</v>
      </c>
      <c r="BB7" s="16">
        <f t="shared" si="32"/>
        <v>0</v>
      </c>
      <c r="BC7" s="16">
        <f t="shared" si="33"/>
        <v>0</v>
      </c>
      <c r="BD7" s="16">
        <f t="shared" si="34"/>
        <v>40</v>
      </c>
      <c r="BE7" s="16">
        <f t="shared" si="35"/>
        <v>40</v>
      </c>
      <c r="BF7" s="16">
        <f t="shared" si="36"/>
        <v>36</v>
      </c>
      <c r="BG7" s="16">
        <f t="shared" si="37"/>
        <v>40</v>
      </c>
      <c r="BH7" s="16">
        <f t="shared" si="38"/>
        <v>35</v>
      </c>
      <c r="BI7" s="16">
        <f t="shared" si="39"/>
        <v>38</v>
      </c>
      <c r="BJ7" s="16">
        <f t="shared" si="40"/>
        <v>32</v>
      </c>
      <c r="BK7" s="16">
        <f t="shared" si="41"/>
        <v>35</v>
      </c>
      <c r="BL7" s="16">
        <f t="shared" si="42"/>
        <v>42</v>
      </c>
      <c r="BM7" s="16">
        <f t="shared" si="43"/>
        <v>34</v>
      </c>
      <c r="BN7" s="16">
        <f t="shared" si="44"/>
        <v>0</v>
      </c>
      <c r="BO7" s="16">
        <f t="shared" si="45"/>
        <v>0</v>
      </c>
    </row>
    <row r="8" spans="1:67" ht="24" customHeight="1" x14ac:dyDescent="0.25">
      <c r="A8" s="1">
        <v>6</v>
      </c>
      <c r="B8" s="12" t="s">
        <v>104</v>
      </c>
      <c r="C8" s="13" t="s">
        <v>103</v>
      </c>
      <c r="D8" s="14" t="s">
        <v>106</v>
      </c>
      <c r="E8" s="14" t="s">
        <v>31</v>
      </c>
      <c r="F8" s="45" t="s">
        <v>47</v>
      </c>
      <c r="G8" s="42" t="s">
        <v>46</v>
      </c>
      <c r="H8" s="22">
        <v>29</v>
      </c>
      <c r="I8" s="9">
        <f t="shared" si="0"/>
        <v>74.358974358974365</v>
      </c>
      <c r="J8" s="22">
        <v>31</v>
      </c>
      <c r="K8" s="9">
        <f t="shared" si="1"/>
        <v>70.454545454545453</v>
      </c>
      <c r="L8" s="22">
        <v>41</v>
      </c>
      <c r="M8" s="9">
        <f t="shared" si="2"/>
        <v>87.2340425531915</v>
      </c>
      <c r="N8" s="22">
        <v>38</v>
      </c>
      <c r="O8" s="9">
        <f t="shared" si="3"/>
        <v>79.166666666666657</v>
      </c>
      <c r="P8" s="22">
        <v>34</v>
      </c>
      <c r="Q8" s="9">
        <f t="shared" si="4"/>
        <v>73.91304347826086</v>
      </c>
      <c r="R8" s="22">
        <v>35</v>
      </c>
      <c r="S8" s="9">
        <f t="shared" si="5"/>
        <v>79.545454545454547</v>
      </c>
      <c r="T8" s="22">
        <v>31</v>
      </c>
      <c r="U8" s="9">
        <f t="shared" si="6"/>
        <v>70.454545454545453</v>
      </c>
      <c r="V8" s="22">
        <v>39</v>
      </c>
      <c r="W8" s="9">
        <f t="shared" si="7"/>
        <v>81.25</v>
      </c>
      <c r="X8" s="22">
        <v>35</v>
      </c>
      <c r="Y8" s="9">
        <f t="shared" si="8"/>
        <v>72.916666666666657</v>
      </c>
      <c r="Z8" s="22">
        <v>35</v>
      </c>
      <c r="AA8" s="9">
        <f t="shared" si="9"/>
        <v>77.777777777777786</v>
      </c>
      <c r="AB8" s="49">
        <v>41</v>
      </c>
      <c r="AC8" s="9">
        <f t="shared" si="10"/>
        <v>93.181818181818173</v>
      </c>
      <c r="AD8" s="49">
        <v>37</v>
      </c>
      <c r="AE8" s="9">
        <f t="shared" si="11"/>
        <v>77.083333333333343</v>
      </c>
      <c r="AF8" s="49"/>
      <c r="AG8" s="9">
        <f t="shared" si="12"/>
        <v>0</v>
      </c>
      <c r="AH8" s="49"/>
      <c r="AI8" s="9">
        <f t="shared" si="13"/>
        <v>0</v>
      </c>
      <c r="AJ8" s="39">
        <f t="shared" si="14"/>
        <v>937.33686847123477</v>
      </c>
      <c r="AK8" s="19">
        <f t="shared" si="15"/>
        <v>723.51111089547726</v>
      </c>
      <c r="AL8" s="17">
        <f t="shared" si="16"/>
        <v>74.358974358974365</v>
      </c>
      <c r="AM8" s="17">
        <f t="shared" si="17"/>
        <v>70.454545454545453</v>
      </c>
      <c r="AN8" s="17">
        <f t="shared" si="18"/>
        <v>87.2340425531915</v>
      </c>
      <c r="AO8" s="17">
        <f t="shared" si="19"/>
        <v>79.166666666666657</v>
      </c>
      <c r="AP8" s="17">
        <f t="shared" si="20"/>
        <v>73.91304347826086</v>
      </c>
      <c r="AQ8" s="17">
        <f t="shared" si="21"/>
        <v>79.545454545454547</v>
      </c>
      <c r="AR8" s="17">
        <f t="shared" si="22"/>
        <v>70.454545454545453</v>
      </c>
      <c r="AS8" s="17">
        <f t="shared" si="23"/>
        <v>81.25</v>
      </c>
      <c r="AT8" s="17">
        <f t="shared" si="24"/>
        <v>72.916666666666657</v>
      </c>
      <c r="AU8" s="17">
        <f t="shared" si="25"/>
        <v>77.777777777777786</v>
      </c>
      <c r="AV8" s="17">
        <f t="shared" si="26"/>
        <v>93.181818181818173</v>
      </c>
      <c r="AW8" s="17">
        <f t="shared" si="27"/>
        <v>77.083333333333343</v>
      </c>
      <c r="AX8" s="17">
        <f t="shared" si="28"/>
        <v>0</v>
      </c>
      <c r="AY8" s="17">
        <f t="shared" si="29"/>
        <v>0</v>
      </c>
      <c r="AZ8" s="50">
        <f t="shared" si="30"/>
        <v>426</v>
      </c>
      <c r="BA8" s="30">
        <f t="shared" si="31"/>
        <v>335</v>
      </c>
      <c r="BB8" s="16">
        <f t="shared" si="32"/>
        <v>29</v>
      </c>
      <c r="BC8" s="16">
        <f t="shared" si="33"/>
        <v>31</v>
      </c>
      <c r="BD8" s="16">
        <f t="shared" si="34"/>
        <v>41</v>
      </c>
      <c r="BE8" s="16">
        <f t="shared" si="35"/>
        <v>38</v>
      </c>
      <c r="BF8" s="16">
        <f t="shared" si="36"/>
        <v>34</v>
      </c>
      <c r="BG8" s="16">
        <f t="shared" si="37"/>
        <v>35</v>
      </c>
      <c r="BH8" s="16">
        <f t="shared" si="38"/>
        <v>31</v>
      </c>
      <c r="BI8" s="16">
        <f t="shared" si="39"/>
        <v>39</v>
      </c>
      <c r="BJ8" s="16">
        <f t="shared" si="40"/>
        <v>35</v>
      </c>
      <c r="BK8" s="16">
        <f t="shared" si="41"/>
        <v>35</v>
      </c>
      <c r="BL8" s="16">
        <f t="shared" si="42"/>
        <v>41</v>
      </c>
      <c r="BM8" s="16">
        <f t="shared" si="43"/>
        <v>37</v>
      </c>
      <c r="BN8" s="16">
        <f t="shared" si="44"/>
        <v>0</v>
      </c>
      <c r="BO8" s="16">
        <f t="shared" si="45"/>
        <v>0</v>
      </c>
    </row>
    <row r="9" spans="1:67" ht="24" customHeight="1" x14ac:dyDescent="0.25">
      <c r="A9" s="1">
        <v>7</v>
      </c>
      <c r="B9" s="12" t="s">
        <v>55</v>
      </c>
      <c r="C9" s="13" t="s">
        <v>56</v>
      </c>
      <c r="D9" s="14" t="s">
        <v>57</v>
      </c>
      <c r="E9" s="14" t="s">
        <v>31</v>
      </c>
      <c r="F9" s="45" t="s">
        <v>0</v>
      </c>
      <c r="G9" s="42" t="s">
        <v>46</v>
      </c>
      <c r="H9" s="22">
        <v>32</v>
      </c>
      <c r="I9" s="9">
        <f t="shared" si="0"/>
        <v>82.051282051282044</v>
      </c>
      <c r="J9" s="22">
        <v>32</v>
      </c>
      <c r="K9" s="9">
        <f t="shared" si="1"/>
        <v>72.727272727272734</v>
      </c>
      <c r="L9" s="22">
        <v>42</v>
      </c>
      <c r="M9" s="9">
        <f t="shared" si="2"/>
        <v>89.361702127659569</v>
      </c>
      <c r="N9" s="22">
        <v>37</v>
      </c>
      <c r="O9" s="9">
        <f t="shared" si="3"/>
        <v>77.083333333333343</v>
      </c>
      <c r="P9" s="22">
        <v>33</v>
      </c>
      <c r="Q9" s="9">
        <f t="shared" si="4"/>
        <v>71.739130434782609</v>
      </c>
      <c r="R9" s="22">
        <v>35</v>
      </c>
      <c r="S9" s="9">
        <f t="shared" si="5"/>
        <v>79.545454545454547</v>
      </c>
      <c r="T9" s="22">
        <v>32</v>
      </c>
      <c r="U9" s="9">
        <f t="shared" si="6"/>
        <v>72.727272727272734</v>
      </c>
      <c r="V9" s="22">
        <v>37</v>
      </c>
      <c r="W9" s="9">
        <f t="shared" si="7"/>
        <v>77.083333333333343</v>
      </c>
      <c r="X9" s="22">
        <v>36</v>
      </c>
      <c r="Y9" s="9">
        <f t="shared" si="8"/>
        <v>75</v>
      </c>
      <c r="Z9" s="22">
        <v>37</v>
      </c>
      <c r="AA9" s="9">
        <f t="shared" si="9"/>
        <v>82.222222222222214</v>
      </c>
      <c r="AB9" s="49">
        <v>36</v>
      </c>
      <c r="AC9" s="9">
        <f t="shared" si="10"/>
        <v>81.818181818181827</v>
      </c>
      <c r="AD9" s="49">
        <v>32</v>
      </c>
      <c r="AE9" s="9">
        <f t="shared" si="11"/>
        <v>66.666666666666657</v>
      </c>
      <c r="AF9" s="49"/>
      <c r="AG9" s="9">
        <f t="shared" si="12"/>
        <v>0</v>
      </c>
      <c r="AH9" s="49"/>
      <c r="AI9" s="9">
        <f t="shared" si="13"/>
        <v>0</v>
      </c>
      <c r="AJ9" s="39">
        <f t="shared" si="14"/>
        <v>928.02585198746158</v>
      </c>
      <c r="AK9" s="19">
        <f t="shared" si="15"/>
        <v>716.89278215873969</v>
      </c>
      <c r="AL9" s="17">
        <f t="shared" si="16"/>
        <v>82.051282051282044</v>
      </c>
      <c r="AM9" s="17">
        <f t="shared" si="17"/>
        <v>72.727272727272734</v>
      </c>
      <c r="AN9" s="17">
        <f t="shared" si="18"/>
        <v>89.361702127659569</v>
      </c>
      <c r="AO9" s="17">
        <f t="shared" si="19"/>
        <v>77.083333333333343</v>
      </c>
      <c r="AP9" s="17">
        <f t="shared" si="20"/>
        <v>71.739130434782609</v>
      </c>
      <c r="AQ9" s="17">
        <f t="shared" si="21"/>
        <v>79.545454545454547</v>
      </c>
      <c r="AR9" s="17">
        <f t="shared" si="22"/>
        <v>72.727272727272734</v>
      </c>
      <c r="AS9" s="17">
        <f t="shared" si="23"/>
        <v>77.083333333333343</v>
      </c>
      <c r="AT9" s="17">
        <f t="shared" si="24"/>
        <v>75</v>
      </c>
      <c r="AU9" s="17">
        <f t="shared" si="25"/>
        <v>82.222222222222214</v>
      </c>
      <c r="AV9" s="17">
        <f t="shared" si="26"/>
        <v>81.818181818181827</v>
      </c>
      <c r="AW9" s="17">
        <f t="shared" si="27"/>
        <v>66.666666666666657</v>
      </c>
      <c r="AX9" s="17">
        <f t="shared" si="28"/>
        <v>0</v>
      </c>
      <c r="AY9" s="17">
        <f t="shared" si="29"/>
        <v>0</v>
      </c>
      <c r="AZ9" s="50">
        <f t="shared" si="30"/>
        <v>421</v>
      </c>
      <c r="BA9" s="30">
        <f t="shared" si="31"/>
        <v>325</v>
      </c>
      <c r="BB9" s="16">
        <f t="shared" si="32"/>
        <v>32</v>
      </c>
      <c r="BC9" s="16">
        <f t="shared" si="33"/>
        <v>32</v>
      </c>
      <c r="BD9" s="16">
        <f t="shared" si="34"/>
        <v>42</v>
      </c>
      <c r="BE9" s="16">
        <f t="shared" si="35"/>
        <v>37</v>
      </c>
      <c r="BF9" s="16">
        <f t="shared" si="36"/>
        <v>33</v>
      </c>
      <c r="BG9" s="16">
        <f t="shared" si="37"/>
        <v>35</v>
      </c>
      <c r="BH9" s="16">
        <f t="shared" si="38"/>
        <v>32</v>
      </c>
      <c r="BI9" s="16">
        <f t="shared" si="39"/>
        <v>37</v>
      </c>
      <c r="BJ9" s="16">
        <f t="shared" si="40"/>
        <v>36</v>
      </c>
      <c r="BK9" s="16">
        <f t="shared" si="41"/>
        <v>37</v>
      </c>
      <c r="BL9" s="16">
        <f t="shared" si="42"/>
        <v>36</v>
      </c>
      <c r="BM9" s="16">
        <f t="shared" si="43"/>
        <v>32</v>
      </c>
      <c r="BN9" s="16">
        <f t="shared" si="44"/>
        <v>0</v>
      </c>
      <c r="BO9" s="16">
        <f t="shared" si="45"/>
        <v>0</v>
      </c>
    </row>
    <row r="10" spans="1:67" ht="24" customHeight="1" x14ac:dyDescent="0.25">
      <c r="A10" s="1">
        <v>8</v>
      </c>
      <c r="B10" s="12" t="s">
        <v>35</v>
      </c>
      <c r="C10" s="13" t="s">
        <v>84</v>
      </c>
      <c r="D10" s="14" t="s">
        <v>85</v>
      </c>
      <c r="E10" s="14" t="s">
        <v>31</v>
      </c>
      <c r="F10" s="45" t="s">
        <v>0</v>
      </c>
      <c r="G10" s="42" t="s">
        <v>46</v>
      </c>
      <c r="H10" s="22">
        <v>36</v>
      </c>
      <c r="I10" s="9">
        <f t="shared" si="0"/>
        <v>92.307692307692307</v>
      </c>
      <c r="J10" s="22">
        <v>41</v>
      </c>
      <c r="K10" s="9">
        <f t="shared" si="1"/>
        <v>93.181818181818173</v>
      </c>
      <c r="L10" s="22">
        <v>41</v>
      </c>
      <c r="M10" s="9">
        <f t="shared" si="2"/>
        <v>87.2340425531915</v>
      </c>
      <c r="N10" s="22">
        <v>40</v>
      </c>
      <c r="O10" s="9">
        <f t="shared" si="3"/>
        <v>83.333333333333343</v>
      </c>
      <c r="P10" s="22">
        <v>39</v>
      </c>
      <c r="Q10" s="9">
        <f t="shared" si="4"/>
        <v>84.782608695652172</v>
      </c>
      <c r="R10" s="22">
        <v>32</v>
      </c>
      <c r="S10" s="9">
        <f t="shared" si="5"/>
        <v>72.727272727272734</v>
      </c>
      <c r="T10" s="22"/>
      <c r="U10" s="9">
        <f t="shared" si="6"/>
        <v>0</v>
      </c>
      <c r="V10" s="22"/>
      <c r="W10" s="9">
        <f t="shared" si="7"/>
        <v>0</v>
      </c>
      <c r="X10" s="22"/>
      <c r="Y10" s="9">
        <f t="shared" si="8"/>
        <v>0</v>
      </c>
      <c r="Z10" s="22"/>
      <c r="AA10" s="9">
        <f t="shared" si="9"/>
        <v>0</v>
      </c>
      <c r="AB10" s="49">
        <v>41</v>
      </c>
      <c r="AC10" s="9">
        <f t="shared" si="10"/>
        <v>93.181818181818173</v>
      </c>
      <c r="AD10" s="49">
        <v>45</v>
      </c>
      <c r="AE10" s="9">
        <f t="shared" si="11"/>
        <v>93.75</v>
      </c>
      <c r="AF10" s="49"/>
      <c r="AG10" s="9">
        <f t="shared" si="12"/>
        <v>0</v>
      </c>
      <c r="AH10" s="49"/>
      <c r="AI10" s="9">
        <f t="shared" si="13"/>
        <v>0</v>
      </c>
      <c r="AJ10" s="39">
        <f t="shared" si="14"/>
        <v>700.49858598077833</v>
      </c>
      <c r="AK10" s="19">
        <f t="shared" si="15"/>
        <v>700.49858598077844</v>
      </c>
      <c r="AL10" s="17">
        <f t="shared" si="16"/>
        <v>92.307692307692307</v>
      </c>
      <c r="AM10" s="17">
        <f t="shared" si="17"/>
        <v>93.181818181818173</v>
      </c>
      <c r="AN10" s="17">
        <f t="shared" si="18"/>
        <v>87.2340425531915</v>
      </c>
      <c r="AO10" s="17">
        <f t="shared" si="19"/>
        <v>83.333333333333343</v>
      </c>
      <c r="AP10" s="17">
        <f t="shared" si="20"/>
        <v>84.782608695652172</v>
      </c>
      <c r="AQ10" s="17">
        <f t="shared" si="21"/>
        <v>72.727272727272734</v>
      </c>
      <c r="AR10" s="17">
        <f t="shared" si="22"/>
        <v>0</v>
      </c>
      <c r="AS10" s="17">
        <f t="shared" si="23"/>
        <v>0</v>
      </c>
      <c r="AT10" s="17">
        <f t="shared" si="24"/>
        <v>0</v>
      </c>
      <c r="AU10" s="17">
        <f t="shared" si="25"/>
        <v>0</v>
      </c>
      <c r="AV10" s="17">
        <f t="shared" si="26"/>
        <v>93.181818181818173</v>
      </c>
      <c r="AW10" s="17">
        <f t="shared" si="27"/>
        <v>93.75</v>
      </c>
      <c r="AX10" s="17">
        <f t="shared" si="28"/>
        <v>0</v>
      </c>
      <c r="AY10" s="17">
        <f t="shared" si="29"/>
        <v>0</v>
      </c>
      <c r="AZ10" s="50">
        <f t="shared" si="30"/>
        <v>315</v>
      </c>
      <c r="BA10" s="30">
        <f t="shared" si="31"/>
        <v>315</v>
      </c>
      <c r="BB10" s="16">
        <f t="shared" si="32"/>
        <v>36</v>
      </c>
      <c r="BC10" s="16">
        <f t="shared" si="33"/>
        <v>41</v>
      </c>
      <c r="BD10" s="16">
        <f t="shared" si="34"/>
        <v>41</v>
      </c>
      <c r="BE10" s="16">
        <f t="shared" si="35"/>
        <v>40</v>
      </c>
      <c r="BF10" s="16">
        <f t="shared" si="36"/>
        <v>39</v>
      </c>
      <c r="BG10" s="16">
        <f t="shared" si="37"/>
        <v>32</v>
      </c>
      <c r="BH10" s="16">
        <f t="shared" si="38"/>
        <v>0</v>
      </c>
      <c r="BI10" s="16">
        <f t="shared" si="39"/>
        <v>0</v>
      </c>
      <c r="BJ10" s="16">
        <f t="shared" si="40"/>
        <v>0</v>
      </c>
      <c r="BK10" s="16">
        <f t="shared" si="41"/>
        <v>0</v>
      </c>
      <c r="BL10" s="16">
        <f t="shared" si="42"/>
        <v>41</v>
      </c>
      <c r="BM10" s="16">
        <f t="shared" si="43"/>
        <v>45</v>
      </c>
      <c r="BN10" s="16">
        <f t="shared" si="44"/>
        <v>0</v>
      </c>
      <c r="BO10" s="16">
        <f t="shared" si="45"/>
        <v>0</v>
      </c>
    </row>
    <row r="11" spans="1:67" ht="24" customHeight="1" x14ac:dyDescent="0.25">
      <c r="A11" s="1">
        <v>9</v>
      </c>
      <c r="B11" s="12" t="s">
        <v>79</v>
      </c>
      <c r="C11" s="13" t="s">
        <v>80</v>
      </c>
      <c r="D11" s="14" t="s">
        <v>81</v>
      </c>
      <c r="E11" s="14" t="s">
        <v>31</v>
      </c>
      <c r="F11" s="45" t="s">
        <v>0</v>
      </c>
      <c r="G11" s="42" t="s">
        <v>46</v>
      </c>
      <c r="H11" s="22"/>
      <c r="I11" s="9">
        <f t="shared" si="0"/>
        <v>0</v>
      </c>
      <c r="J11" s="22"/>
      <c r="K11" s="9">
        <f t="shared" si="1"/>
        <v>0</v>
      </c>
      <c r="L11" s="22">
        <v>41</v>
      </c>
      <c r="M11" s="9">
        <f t="shared" si="2"/>
        <v>87.2340425531915</v>
      </c>
      <c r="N11" s="22">
        <v>41</v>
      </c>
      <c r="O11" s="9">
        <f t="shared" si="3"/>
        <v>85.416666666666657</v>
      </c>
      <c r="P11" s="22">
        <v>41</v>
      </c>
      <c r="Q11" s="9">
        <f t="shared" si="4"/>
        <v>89.130434782608688</v>
      </c>
      <c r="R11" s="22">
        <v>33</v>
      </c>
      <c r="S11" s="9">
        <f t="shared" si="5"/>
        <v>75</v>
      </c>
      <c r="T11" s="22">
        <v>34</v>
      </c>
      <c r="U11" s="9">
        <f t="shared" si="6"/>
        <v>77.272727272727266</v>
      </c>
      <c r="V11" s="22">
        <v>39</v>
      </c>
      <c r="W11" s="9">
        <f t="shared" si="7"/>
        <v>81.25</v>
      </c>
      <c r="X11" s="22">
        <v>34</v>
      </c>
      <c r="Y11" s="9">
        <f t="shared" si="8"/>
        <v>70.833333333333343</v>
      </c>
      <c r="Z11" s="22">
        <v>40</v>
      </c>
      <c r="AA11" s="9">
        <f t="shared" si="9"/>
        <v>88.888888888888886</v>
      </c>
      <c r="AB11" s="49"/>
      <c r="AC11" s="9">
        <f t="shared" si="10"/>
        <v>0</v>
      </c>
      <c r="AD11" s="49"/>
      <c r="AE11" s="9">
        <f t="shared" si="11"/>
        <v>0</v>
      </c>
      <c r="AF11" s="49"/>
      <c r="AG11" s="9">
        <f t="shared" si="12"/>
        <v>0</v>
      </c>
      <c r="AH11" s="49"/>
      <c r="AI11" s="9">
        <f t="shared" si="13"/>
        <v>0</v>
      </c>
      <c r="AJ11" s="39">
        <f t="shared" si="14"/>
        <v>655.02609349741635</v>
      </c>
      <c r="AK11" s="19">
        <f t="shared" si="15"/>
        <v>655.02609349741635</v>
      </c>
      <c r="AL11" s="17">
        <f t="shared" si="16"/>
        <v>0</v>
      </c>
      <c r="AM11" s="17">
        <f t="shared" si="17"/>
        <v>0</v>
      </c>
      <c r="AN11" s="17">
        <f t="shared" si="18"/>
        <v>87.2340425531915</v>
      </c>
      <c r="AO11" s="17">
        <f t="shared" si="19"/>
        <v>85.416666666666657</v>
      </c>
      <c r="AP11" s="17">
        <f t="shared" si="20"/>
        <v>89.130434782608688</v>
      </c>
      <c r="AQ11" s="17">
        <f t="shared" si="21"/>
        <v>75</v>
      </c>
      <c r="AR11" s="17">
        <f t="shared" si="22"/>
        <v>77.272727272727266</v>
      </c>
      <c r="AS11" s="17">
        <f t="shared" si="23"/>
        <v>81.25</v>
      </c>
      <c r="AT11" s="17">
        <f t="shared" si="24"/>
        <v>70.833333333333343</v>
      </c>
      <c r="AU11" s="17">
        <f t="shared" si="25"/>
        <v>88.888888888888886</v>
      </c>
      <c r="AV11" s="17">
        <f t="shared" si="26"/>
        <v>0</v>
      </c>
      <c r="AW11" s="17">
        <f t="shared" si="27"/>
        <v>0</v>
      </c>
      <c r="AX11" s="17">
        <f t="shared" si="28"/>
        <v>0</v>
      </c>
      <c r="AY11" s="17">
        <f t="shared" si="29"/>
        <v>0</v>
      </c>
      <c r="AZ11" s="50">
        <f t="shared" si="30"/>
        <v>303</v>
      </c>
      <c r="BA11" s="30">
        <f t="shared" si="31"/>
        <v>303</v>
      </c>
      <c r="BB11" s="16">
        <f t="shared" si="32"/>
        <v>0</v>
      </c>
      <c r="BC11" s="16">
        <f t="shared" si="33"/>
        <v>0</v>
      </c>
      <c r="BD11" s="16">
        <f t="shared" si="34"/>
        <v>41</v>
      </c>
      <c r="BE11" s="16">
        <f t="shared" si="35"/>
        <v>41</v>
      </c>
      <c r="BF11" s="16">
        <f t="shared" si="36"/>
        <v>41</v>
      </c>
      <c r="BG11" s="16">
        <f t="shared" si="37"/>
        <v>33</v>
      </c>
      <c r="BH11" s="16">
        <f t="shared" si="38"/>
        <v>34</v>
      </c>
      <c r="BI11" s="16">
        <f t="shared" si="39"/>
        <v>39</v>
      </c>
      <c r="BJ11" s="16">
        <f t="shared" si="40"/>
        <v>34</v>
      </c>
      <c r="BK11" s="16">
        <f t="shared" si="41"/>
        <v>40</v>
      </c>
      <c r="BL11" s="16">
        <f t="shared" si="42"/>
        <v>0</v>
      </c>
      <c r="BM11" s="16">
        <f t="shared" si="43"/>
        <v>0</v>
      </c>
      <c r="BN11" s="16">
        <f t="shared" si="44"/>
        <v>0</v>
      </c>
      <c r="BO11" s="16">
        <f t="shared" si="45"/>
        <v>0</v>
      </c>
    </row>
    <row r="12" spans="1:67" ht="24" customHeight="1" x14ac:dyDescent="0.25">
      <c r="A12" s="1">
        <v>10</v>
      </c>
      <c r="B12" s="12" t="s">
        <v>36</v>
      </c>
      <c r="C12" s="13" t="s">
        <v>37</v>
      </c>
      <c r="D12" s="14" t="s">
        <v>21</v>
      </c>
      <c r="E12" s="14" t="s">
        <v>31</v>
      </c>
      <c r="F12" s="45" t="s">
        <v>0</v>
      </c>
      <c r="G12" s="42" t="s">
        <v>46</v>
      </c>
      <c r="H12" s="22"/>
      <c r="I12" s="9">
        <f t="shared" si="0"/>
        <v>0</v>
      </c>
      <c r="J12" s="22"/>
      <c r="K12" s="9">
        <f t="shared" si="1"/>
        <v>0</v>
      </c>
      <c r="L12" s="22">
        <v>35</v>
      </c>
      <c r="M12" s="9">
        <f t="shared" si="2"/>
        <v>74.468085106382972</v>
      </c>
      <c r="N12" s="22">
        <v>34</v>
      </c>
      <c r="O12" s="9">
        <f t="shared" si="3"/>
        <v>70.833333333333343</v>
      </c>
      <c r="P12" s="22">
        <v>33</v>
      </c>
      <c r="Q12" s="9">
        <f t="shared" si="4"/>
        <v>71.739130434782609</v>
      </c>
      <c r="R12" s="22">
        <v>26</v>
      </c>
      <c r="S12" s="9">
        <f t="shared" si="5"/>
        <v>59.090909090909093</v>
      </c>
      <c r="T12" s="22">
        <v>31</v>
      </c>
      <c r="U12" s="9">
        <f t="shared" si="6"/>
        <v>70.454545454545453</v>
      </c>
      <c r="V12" s="22">
        <v>31</v>
      </c>
      <c r="W12" s="9">
        <f t="shared" si="7"/>
        <v>64.583333333333343</v>
      </c>
      <c r="X12" s="22">
        <v>35</v>
      </c>
      <c r="Y12" s="9">
        <f t="shared" si="8"/>
        <v>72.916666666666657</v>
      </c>
      <c r="Z12" s="22">
        <v>30</v>
      </c>
      <c r="AA12" s="9">
        <f t="shared" si="9"/>
        <v>66.666666666666657</v>
      </c>
      <c r="AB12" s="49">
        <v>34</v>
      </c>
      <c r="AC12" s="9">
        <f t="shared" si="10"/>
        <v>77.272727272727266</v>
      </c>
      <c r="AD12" s="49">
        <v>38</v>
      </c>
      <c r="AE12" s="9">
        <f t="shared" si="11"/>
        <v>79.166666666666657</v>
      </c>
      <c r="AF12" s="49"/>
      <c r="AG12" s="9">
        <f t="shared" si="12"/>
        <v>0</v>
      </c>
      <c r="AH12" s="49"/>
      <c r="AI12" s="9">
        <f t="shared" si="13"/>
        <v>0</v>
      </c>
      <c r="AJ12" s="39">
        <f t="shared" si="14"/>
        <v>707.1920640260139</v>
      </c>
      <c r="AK12" s="19">
        <f t="shared" si="15"/>
        <v>648.101154935105</v>
      </c>
      <c r="AL12" s="17">
        <f t="shared" si="16"/>
        <v>0</v>
      </c>
      <c r="AM12" s="17">
        <f t="shared" si="17"/>
        <v>0</v>
      </c>
      <c r="AN12" s="17">
        <f t="shared" si="18"/>
        <v>74.468085106382972</v>
      </c>
      <c r="AO12" s="17">
        <f t="shared" si="19"/>
        <v>70.833333333333343</v>
      </c>
      <c r="AP12" s="17">
        <f t="shared" si="20"/>
        <v>71.739130434782609</v>
      </c>
      <c r="AQ12" s="17">
        <f t="shared" si="21"/>
        <v>59.090909090909093</v>
      </c>
      <c r="AR12" s="17">
        <f t="shared" si="22"/>
        <v>70.454545454545453</v>
      </c>
      <c r="AS12" s="17">
        <f t="shared" si="23"/>
        <v>64.583333333333343</v>
      </c>
      <c r="AT12" s="17">
        <f t="shared" si="24"/>
        <v>72.916666666666657</v>
      </c>
      <c r="AU12" s="17">
        <f t="shared" si="25"/>
        <v>66.666666666666657</v>
      </c>
      <c r="AV12" s="17">
        <f t="shared" si="26"/>
        <v>77.272727272727266</v>
      </c>
      <c r="AW12" s="17">
        <f t="shared" si="27"/>
        <v>79.166666666666657</v>
      </c>
      <c r="AX12" s="17">
        <f t="shared" si="28"/>
        <v>0</v>
      </c>
      <c r="AY12" s="17">
        <f t="shared" si="29"/>
        <v>0</v>
      </c>
      <c r="AZ12" s="50">
        <f t="shared" si="30"/>
        <v>327</v>
      </c>
      <c r="BA12" s="30">
        <f t="shared" si="31"/>
        <v>301</v>
      </c>
      <c r="BB12" s="16">
        <f t="shared" si="32"/>
        <v>0</v>
      </c>
      <c r="BC12" s="16">
        <f t="shared" si="33"/>
        <v>0</v>
      </c>
      <c r="BD12" s="16">
        <f t="shared" si="34"/>
        <v>35</v>
      </c>
      <c r="BE12" s="16">
        <f t="shared" si="35"/>
        <v>34</v>
      </c>
      <c r="BF12" s="16">
        <f t="shared" si="36"/>
        <v>33</v>
      </c>
      <c r="BG12" s="16">
        <f t="shared" si="37"/>
        <v>26</v>
      </c>
      <c r="BH12" s="16">
        <f t="shared" si="38"/>
        <v>31</v>
      </c>
      <c r="BI12" s="16">
        <f t="shared" si="39"/>
        <v>31</v>
      </c>
      <c r="BJ12" s="16">
        <f t="shared" si="40"/>
        <v>35</v>
      </c>
      <c r="BK12" s="16">
        <f t="shared" si="41"/>
        <v>30</v>
      </c>
      <c r="BL12" s="16">
        <f t="shared" si="42"/>
        <v>34</v>
      </c>
      <c r="BM12" s="16">
        <f t="shared" si="43"/>
        <v>38</v>
      </c>
      <c r="BN12" s="16">
        <f t="shared" si="44"/>
        <v>0</v>
      </c>
      <c r="BO12" s="16">
        <f t="shared" si="45"/>
        <v>0</v>
      </c>
    </row>
    <row r="13" spans="1:67" ht="24" customHeight="1" x14ac:dyDescent="0.25">
      <c r="A13" s="1">
        <v>11</v>
      </c>
      <c r="B13" s="12" t="s">
        <v>105</v>
      </c>
      <c r="C13" s="13" t="s">
        <v>107</v>
      </c>
      <c r="D13" s="14" t="s">
        <v>29</v>
      </c>
      <c r="E13" s="14" t="s">
        <v>31</v>
      </c>
      <c r="F13" s="45" t="s">
        <v>112</v>
      </c>
      <c r="G13" s="42" t="s">
        <v>46</v>
      </c>
      <c r="H13" s="22">
        <v>32</v>
      </c>
      <c r="I13" s="9">
        <f t="shared" si="0"/>
        <v>82.051282051282044</v>
      </c>
      <c r="J13" s="22">
        <v>25</v>
      </c>
      <c r="K13" s="9">
        <f t="shared" si="1"/>
        <v>56.81818181818182</v>
      </c>
      <c r="L13" s="22">
        <v>41</v>
      </c>
      <c r="M13" s="9">
        <f t="shared" si="2"/>
        <v>87.2340425531915</v>
      </c>
      <c r="N13" s="22">
        <v>38</v>
      </c>
      <c r="O13" s="9">
        <f t="shared" si="3"/>
        <v>79.166666666666657</v>
      </c>
      <c r="P13" s="22">
        <v>35</v>
      </c>
      <c r="Q13" s="9">
        <f t="shared" si="4"/>
        <v>76.08695652173914</v>
      </c>
      <c r="R13" s="22">
        <v>38</v>
      </c>
      <c r="S13" s="9">
        <f t="shared" si="5"/>
        <v>86.36363636363636</v>
      </c>
      <c r="T13" s="22"/>
      <c r="U13" s="9">
        <f t="shared" si="6"/>
        <v>0</v>
      </c>
      <c r="V13" s="22"/>
      <c r="W13" s="9">
        <f t="shared" si="7"/>
        <v>0</v>
      </c>
      <c r="X13" s="22"/>
      <c r="Y13" s="9">
        <f t="shared" si="8"/>
        <v>0</v>
      </c>
      <c r="Z13" s="22"/>
      <c r="AA13" s="9">
        <f t="shared" si="9"/>
        <v>0</v>
      </c>
      <c r="AB13" s="49">
        <v>40</v>
      </c>
      <c r="AC13" s="9">
        <f t="shared" si="10"/>
        <v>90.909090909090907</v>
      </c>
      <c r="AD13" s="49">
        <v>42</v>
      </c>
      <c r="AE13" s="9">
        <f t="shared" si="11"/>
        <v>87.5</v>
      </c>
      <c r="AF13" s="49"/>
      <c r="AG13" s="9">
        <f t="shared" si="12"/>
        <v>0</v>
      </c>
      <c r="AH13" s="49"/>
      <c r="AI13" s="9">
        <f t="shared" si="13"/>
        <v>0</v>
      </c>
      <c r="AJ13" s="39">
        <f t="shared" si="14"/>
        <v>646.12985688378842</v>
      </c>
      <c r="AK13" s="19">
        <f t="shared" si="15"/>
        <v>646.12985688378853</v>
      </c>
      <c r="AL13" s="17">
        <f t="shared" si="16"/>
        <v>82.051282051282044</v>
      </c>
      <c r="AM13" s="17">
        <f t="shared" si="17"/>
        <v>56.81818181818182</v>
      </c>
      <c r="AN13" s="17">
        <f t="shared" si="18"/>
        <v>87.2340425531915</v>
      </c>
      <c r="AO13" s="17">
        <f t="shared" si="19"/>
        <v>79.166666666666657</v>
      </c>
      <c r="AP13" s="17">
        <f t="shared" si="20"/>
        <v>76.08695652173914</v>
      </c>
      <c r="AQ13" s="17">
        <f t="shared" si="21"/>
        <v>86.36363636363636</v>
      </c>
      <c r="AR13" s="17">
        <f t="shared" si="22"/>
        <v>0</v>
      </c>
      <c r="AS13" s="17">
        <f t="shared" si="23"/>
        <v>0</v>
      </c>
      <c r="AT13" s="17">
        <f t="shared" si="24"/>
        <v>0</v>
      </c>
      <c r="AU13" s="17">
        <f t="shared" si="25"/>
        <v>0</v>
      </c>
      <c r="AV13" s="17">
        <f t="shared" si="26"/>
        <v>90.909090909090907</v>
      </c>
      <c r="AW13" s="17">
        <f t="shared" si="27"/>
        <v>87.5</v>
      </c>
      <c r="AX13" s="17">
        <f t="shared" si="28"/>
        <v>0</v>
      </c>
      <c r="AY13" s="17">
        <f t="shared" si="29"/>
        <v>0</v>
      </c>
      <c r="AZ13" s="50">
        <f t="shared" si="30"/>
        <v>291</v>
      </c>
      <c r="BA13" s="30">
        <f t="shared" si="31"/>
        <v>291</v>
      </c>
      <c r="BB13" s="16">
        <f t="shared" si="32"/>
        <v>32</v>
      </c>
      <c r="BC13" s="16">
        <f t="shared" si="33"/>
        <v>25</v>
      </c>
      <c r="BD13" s="16">
        <f t="shared" si="34"/>
        <v>41</v>
      </c>
      <c r="BE13" s="16">
        <f t="shared" si="35"/>
        <v>38</v>
      </c>
      <c r="BF13" s="16">
        <f t="shared" si="36"/>
        <v>35</v>
      </c>
      <c r="BG13" s="16">
        <f t="shared" si="37"/>
        <v>38</v>
      </c>
      <c r="BH13" s="16">
        <f t="shared" si="38"/>
        <v>0</v>
      </c>
      <c r="BI13" s="16">
        <f t="shared" si="39"/>
        <v>0</v>
      </c>
      <c r="BJ13" s="16">
        <f t="shared" si="40"/>
        <v>0</v>
      </c>
      <c r="BK13" s="16">
        <f t="shared" si="41"/>
        <v>0</v>
      </c>
      <c r="BL13" s="16">
        <f t="shared" si="42"/>
        <v>40</v>
      </c>
      <c r="BM13" s="16">
        <f t="shared" si="43"/>
        <v>42</v>
      </c>
      <c r="BN13" s="16">
        <f t="shared" si="44"/>
        <v>0</v>
      </c>
      <c r="BO13" s="16">
        <f t="shared" si="45"/>
        <v>0</v>
      </c>
    </row>
    <row r="14" spans="1:67" ht="24" customHeight="1" x14ac:dyDescent="0.25">
      <c r="A14" s="1">
        <v>12</v>
      </c>
      <c r="B14" s="12" t="s">
        <v>82</v>
      </c>
      <c r="C14" s="13" t="s">
        <v>83</v>
      </c>
      <c r="D14" s="14" t="s">
        <v>29</v>
      </c>
      <c r="E14" s="14" t="s">
        <v>31</v>
      </c>
      <c r="F14" s="45" t="s">
        <v>0</v>
      </c>
      <c r="G14" s="42" t="s">
        <v>46</v>
      </c>
      <c r="H14" s="22">
        <v>27</v>
      </c>
      <c r="I14" s="9">
        <f t="shared" si="0"/>
        <v>69.230769230769226</v>
      </c>
      <c r="J14" s="22">
        <v>32</v>
      </c>
      <c r="K14" s="9">
        <f t="shared" si="1"/>
        <v>72.727272727272734</v>
      </c>
      <c r="L14" s="22">
        <v>35</v>
      </c>
      <c r="M14" s="9">
        <f t="shared" si="2"/>
        <v>74.468085106382972</v>
      </c>
      <c r="N14" s="22">
        <v>41</v>
      </c>
      <c r="O14" s="9">
        <f t="shared" si="3"/>
        <v>85.416666666666657</v>
      </c>
      <c r="P14" s="22">
        <v>32</v>
      </c>
      <c r="Q14" s="9">
        <f t="shared" si="4"/>
        <v>69.565217391304344</v>
      </c>
      <c r="R14" s="22"/>
      <c r="S14" s="9">
        <f t="shared" si="5"/>
        <v>0</v>
      </c>
      <c r="T14" s="22">
        <v>22</v>
      </c>
      <c r="U14" s="9">
        <f t="shared" si="6"/>
        <v>50</v>
      </c>
      <c r="V14" s="22">
        <v>32</v>
      </c>
      <c r="W14" s="9">
        <f t="shared" si="7"/>
        <v>66.666666666666657</v>
      </c>
      <c r="X14" s="22"/>
      <c r="Y14" s="9">
        <f t="shared" si="8"/>
        <v>0</v>
      </c>
      <c r="Z14" s="22"/>
      <c r="AA14" s="9">
        <f t="shared" si="9"/>
        <v>0</v>
      </c>
      <c r="AB14" s="49">
        <v>34</v>
      </c>
      <c r="AC14" s="9">
        <f t="shared" si="10"/>
        <v>77.272727272727266</v>
      </c>
      <c r="AD14" s="49">
        <v>29</v>
      </c>
      <c r="AE14" s="9">
        <f t="shared" si="11"/>
        <v>60.416666666666664</v>
      </c>
      <c r="AF14" s="49"/>
      <c r="AG14" s="9">
        <f t="shared" si="12"/>
        <v>0</v>
      </c>
      <c r="AH14" s="49"/>
      <c r="AI14" s="9">
        <f t="shared" si="13"/>
        <v>0</v>
      </c>
      <c r="AJ14" s="39">
        <f t="shared" si="14"/>
        <v>625.76407172845643</v>
      </c>
      <c r="AK14" s="19">
        <f t="shared" si="15"/>
        <v>625.76407172845654</v>
      </c>
      <c r="AL14" s="17">
        <f t="shared" si="16"/>
        <v>69.230769230769226</v>
      </c>
      <c r="AM14" s="17">
        <f t="shared" si="17"/>
        <v>72.727272727272734</v>
      </c>
      <c r="AN14" s="17">
        <f t="shared" si="18"/>
        <v>74.468085106382972</v>
      </c>
      <c r="AO14" s="17">
        <f t="shared" si="19"/>
        <v>85.416666666666657</v>
      </c>
      <c r="AP14" s="17">
        <f t="shared" si="20"/>
        <v>69.565217391304344</v>
      </c>
      <c r="AQ14" s="17">
        <f t="shared" si="21"/>
        <v>0</v>
      </c>
      <c r="AR14" s="17">
        <f t="shared" si="22"/>
        <v>50</v>
      </c>
      <c r="AS14" s="17">
        <f t="shared" si="23"/>
        <v>66.666666666666657</v>
      </c>
      <c r="AT14" s="17">
        <f t="shared" si="24"/>
        <v>0</v>
      </c>
      <c r="AU14" s="17">
        <f t="shared" si="25"/>
        <v>0</v>
      </c>
      <c r="AV14" s="17">
        <f t="shared" si="26"/>
        <v>77.272727272727266</v>
      </c>
      <c r="AW14" s="17">
        <f t="shared" si="27"/>
        <v>60.416666666666664</v>
      </c>
      <c r="AX14" s="17">
        <f t="shared" si="28"/>
        <v>0</v>
      </c>
      <c r="AY14" s="17">
        <f t="shared" si="29"/>
        <v>0</v>
      </c>
      <c r="AZ14" s="50">
        <f t="shared" si="30"/>
        <v>284</v>
      </c>
      <c r="BA14" s="30">
        <f t="shared" si="31"/>
        <v>284</v>
      </c>
      <c r="BB14" s="16">
        <f t="shared" si="32"/>
        <v>27</v>
      </c>
      <c r="BC14" s="16">
        <f t="shared" si="33"/>
        <v>32</v>
      </c>
      <c r="BD14" s="16">
        <f t="shared" si="34"/>
        <v>35</v>
      </c>
      <c r="BE14" s="16">
        <f t="shared" si="35"/>
        <v>41</v>
      </c>
      <c r="BF14" s="16">
        <f t="shared" si="36"/>
        <v>32</v>
      </c>
      <c r="BG14" s="16">
        <f t="shared" si="37"/>
        <v>0</v>
      </c>
      <c r="BH14" s="16">
        <f t="shared" si="38"/>
        <v>22</v>
      </c>
      <c r="BI14" s="16">
        <f t="shared" si="39"/>
        <v>32</v>
      </c>
      <c r="BJ14" s="16">
        <f t="shared" si="40"/>
        <v>0</v>
      </c>
      <c r="BK14" s="16">
        <f t="shared" si="41"/>
        <v>0</v>
      </c>
      <c r="BL14" s="16">
        <f t="shared" si="42"/>
        <v>34</v>
      </c>
      <c r="BM14" s="16">
        <f t="shared" si="43"/>
        <v>29</v>
      </c>
      <c r="BN14" s="16">
        <f t="shared" si="44"/>
        <v>0</v>
      </c>
      <c r="BO14" s="16">
        <f t="shared" si="45"/>
        <v>0</v>
      </c>
    </row>
    <row r="15" spans="1:67" ht="24" customHeight="1" x14ac:dyDescent="0.25">
      <c r="A15" s="1">
        <v>13</v>
      </c>
      <c r="B15" s="12" t="s">
        <v>110</v>
      </c>
      <c r="C15" s="13" t="s">
        <v>111</v>
      </c>
      <c r="D15" s="14" t="s">
        <v>21</v>
      </c>
      <c r="E15" s="14" t="s">
        <v>22</v>
      </c>
      <c r="F15" s="45" t="s">
        <v>112</v>
      </c>
      <c r="G15" s="42" t="s">
        <v>46</v>
      </c>
      <c r="H15" s="22">
        <v>25</v>
      </c>
      <c r="I15" s="9">
        <f t="shared" si="0"/>
        <v>64.102564102564102</v>
      </c>
      <c r="J15" s="22">
        <v>33</v>
      </c>
      <c r="K15" s="9">
        <f t="shared" si="1"/>
        <v>75</v>
      </c>
      <c r="L15" s="22">
        <v>32</v>
      </c>
      <c r="M15" s="9">
        <f t="shared" si="2"/>
        <v>68.085106382978722</v>
      </c>
      <c r="N15" s="22">
        <v>31</v>
      </c>
      <c r="O15" s="9">
        <f t="shared" si="3"/>
        <v>64.583333333333343</v>
      </c>
      <c r="P15" s="22">
        <v>35</v>
      </c>
      <c r="Q15" s="9">
        <f t="shared" si="4"/>
        <v>76.08695652173914</v>
      </c>
      <c r="R15" s="22">
        <v>18</v>
      </c>
      <c r="S15" s="9">
        <f t="shared" si="5"/>
        <v>40.909090909090914</v>
      </c>
      <c r="T15" s="22">
        <v>29</v>
      </c>
      <c r="U15" s="9">
        <f t="shared" si="6"/>
        <v>65.909090909090907</v>
      </c>
      <c r="V15" s="22">
        <v>29</v>
      </c>
      <c r="W15" s="9">
        <f t="shared" si="7"/>
        <v>60.416666666666664</v>
      </c>
      <c r="X15" s="22">
        <v>20</v>
      </c>
      <c r="Y15" s="9">
        <f t="shared" si="8"/>
        <v>41.666666666666671</v>
      </c>
      <c r="Z15" s="22"/>
      <c r="AA15" s="9">
        <f t="shared" si="9"/>
        <v>0</v>
      </c>
      <c r="AB15" s="49">
        <v>32</v>
      </c>
      <c r="AC15" s="9">
        <f t="shared" si="10"/>
        <v>72.727272727272734</v>
      </c>
      <c r="AD15" s="49">
        <v>37</v>
      </c>
      <c r="AE15" s="9">
        <f t="shared" si="11"/>
        <v>77.083333333333343</v>
      </c>
      <c r="AF15" s="49"/>
      <c r="AG15" s="9">
        <f t="shared" si="12"/>
        <v>0</v>
      </c>
      <c r="AH15" s="49"/>
      <c r="AI15" s="9">
        <f t="shared" si="13"/>
        <v>0</v>
      </c>
      <c r="AJ15" s="39">
        <f t="shared" si="14"/>
        <v>706.5700815527365</v>
      </c>
      <c r="AK15" s="19">
        <f t="shared" si="15"/>
        <v>623.99432397697888</v>
      </c>
      <c r="AL15" s="17">
        <f t="shared" si="16"/>
        <v>64.102564102564102</v>
      </c>
      <c r="AM15" s="17">
        <f t="shared" si="17"/>
        <v>75</v>
      </c>
      <c r="AN15" s="17">
        <f t="shared" si="18"/>
        <v>68.085106382978722</v>
      </c>
      <c r="AO15" s="17">
        <f t="shared" si="19"/>
        <v>64.583333333333343</v>
      </c>
      <c r="AP15" s="17">
        <f t="shared" si="20"/>
        <v>76.08695652173914</v>
      </c>
      <c r="AQ15" s="17">
        <f t="shared" si="21"/>
        <v>40.909090909090914</v>
      </c>
      <c r="AR15" s="17">
        <f t="shared" si="22"/>
        <v>65.909090909090907</v>
      </c>
      <c r="AS15" s="17">
        <f t="shared" si="23"/>
        <v>60.416666666666664</v>
      </c>
      <c r="AT15" s="17">
        <f t="shared" si="24"/>
        <v>41.666666666666671</v>
      </c>
      <c r="AU15" s="17">
        <f t="shared" si="25"/>
        <v>0</v>
      </c>
      <c r="AV15" s="17">
        <f t="shared" si="26"/>
        <v>72.727272727272734</v>
      </c>
      <c r="AW15" s="17">
        <f t="shared" si="27"/>
        <v>77.083333333333343</v>
      </c>
      <c r="AX15" s="17">
        <f t="shared" si="28"/>
        <v>0</v>
      </c>
      <c r="AY15" s="17">
        <f t="shared" si="29"/>
        <v>0</v>
      </c>
      <c r="AZ15" s="50">
        <f t="shared" si="30"/>
        <v>321</v>
      </c>
      <c r="BA15" s="30">
        <f t="shared" si="31"/>
        <v>283</v>
      </c>
      <c r="BB15" s="16">
        <f t="shared" si="32"/>
        <v>25</v>
      </c>
      <c r="BC15" s="16">
        <f t="shared" si="33"/>
        <v>33</v>
      </c>
      <c r="BD15" s="16">
        <f t="shared" si="34"/>
        <v>32</v>
      </c>
      <c r="BE15" s="16">
        <f t="shared" si="35"/>
        <v>31</v>
      </c>
      <c r="BF15" s="16">
        <f t="shared" si="36"/>
        <v>35</v>
      </c>
      <c r="BG15" s="16">
        <f t="shared" si="37"/>
        <v>18</v>
      </c>
      <c r="BH15" s="16">
        <f t="shared" si="38"/>
        <v>29</v>
      </c>
      <c r="BI15" s="16">
        <f t="shared" si="39"/>
        <v>29</v>
      </c>
      <c r="BJ15" s="16">
        <f t="shared" si="40"/>
        <v>20</v>
      </c>
      <c r="BK15" s="16">
        <f t="shared" si="41"/>
        <v>0</v>
      </c>
      <c r="BL15" s="16">
        <f t="shared" si="42"/>
        <v>32</v>
      </c>
      <c r="BM15" s="16">
        <f t="shared" si="43"/>
        <v>37</v>
      </c>
      <c r="BN15" s="16">
        <f t="shared" si="44"/>
        <v>0</v>
      </c>
      <c r="BO15" s="16">
        <f t="shared" si="45"/>
        <v>0</v>
      </c>
    </row>
    <row r="16" spans="1:67" ht="24" customHeight="1" x14ac:dyDescent="0.25">
      <c r="A16" s="1">
        <v>14</v>
      </c>
      <c r="B16" s="12" t="s">
        <v>88</v>
      </c>
      <c r="C16" s="13" t="s">
        <v>68</v>
      </c>
      <c r="D16" s="14" t="s">
        <v>133</v>
      </c>
      <c r="E16" s="14" t="s">
        <v>31</v>
      </c>
      <c r="F16" s="45" t="s">
        <v>0</v>
      </c>
      <c r="G16" s="42" t="s">
        <v>46</v>
      </c>
      <c r="H16" s="22"/>
      <c r="I16" s="9">
        <f t="shared" si="0"/>
        <v>0</v>
      </c>
      <c r="J16" s="22"/>
      <c r="K16" s="9">
        <f t="shared" si="1"/>
        <v>0</v>
      </c>
      <c r="L16" s="22">
        <v>41</v>
      </c>
      <c r="M16" s="9">
        <f t="shared" si="2"/>
        <v>87.2340425531915</v>
      </c>
      <c r="N16" s="22">
        <v>38</v>
      </c>
      <c r="O16" s="9">
        <f t="shared" si="3"/>
        <v>79.166666666666657</v>
      </c>
      <c r="P16" s="22">
        <v>31</v>
      </c>
      <c r="Q16" s="9">
        <f t="shared" si="4"/>
        <v>67.391304347826093</v>
      </c>
      <c r="R16" s="22">
        <v>29</v>
      </c>
      <c r="S16" s="9">
        <f t="shared" si="5"/>
        <v>65.909090909090907</v>
      </c>
      <c r="T16" s="22">
        <v>37</v>
      </c>
      <c r="U16" s="9">
        <f t="shared" si="6"/>
        <v>84.090909090909093</v>
      </c>
      <c r="V16" s="22">
        <v>39</v>
      </c>
      <c r="W16" s="9">
        <f t="shared" si="7"/>
        <v>81.25</v>
      </c>
      <c r="X16" s="22">
        <v>33</v>
      </c>
      <c r="Y16" s="9">
        <f t="shared" si="8"/>
        <v>68.75</v>
      </c>
      <c r="Z16" s="22">
        <v>32</v>
      </c>
      <c r="AA16" s="9">
        <f t="shared" si="9"/>
        <v>71.111111111111114</v>
      </c>
      <c r="AB16" s="49"/>
      <c r="AC16" s="9">
        <f t="shared" si="10"/>
        <v>0</v>
      </c>
      <c r="AD16" s="49"/>
      <c r="AE16" s="9">
        <f t="shared" si="11"/>
        <v>0</v>
      </c>
      <c r="AF16" s="49"/>
      <c r="AG16" s="9">
        <f t="shared" si="12"/>
        <v>0</v>
      </c>
      <c r="AH16" s="49"/>
      <c r="AI16" s="9">
        <f t="shared" si="13"/>
        <v>0</v>
      </c>
      <c r="AJ16" s="39">
        <f t="shared" si="14"/>
        <v>604.90312467879539</v>
      </c>
      <c r="AK16" s="19">
        <f t="shared" si="15"/>
        <v>604.90312467879539</v>
      </c>
      <c r="AL16" s="17">
        <f t="shared" si="16"/>
        <v>0</v>
      </c>
      <c r="AM16" s="17">
        <f t="shared" si="17"/>
        <v>0</v>
      </c>
      <c r="AN16" s="17">
        <f t="shared" si="18"/>
        <v>87.2340425531915</v>
      </c>
      <c r="AO16" s="17">
        <f t="shared" si="19"/>
        <v>79.166666666666657</v>
      </c>
      <c r="AP16" s="17">
        <f t="shared" si="20"/>
        <v>67.391304347826093</v>
      </c>
      <c r="AQ16" s="17">
        <f t="shared" si="21"/>
        <v>65.909090909090907</v>
      </c>
      <c r="AR16" s="17">
        <f t="shared" si="22"/>
        <v>84.090909090909093</v>
      </c>
      <c r="AS16" s="17">
        <f t="shared" si="23"/>
        <v>81.25</v>
      </c>
      <c r="AT16" s="17">
        <f t="shared" si="24"/>
        <v>68.75</v>
      </c>
      <c r="AU16" s="17">
        <f t="shared" si="25"/>
        <v>71.111111111111114</v>
      </c>
      <c r="AV16" s="17">
        <f t="shared" si="26"/>
        <v>0</v>
      </c>
      <c r="AW16" s="17">
        <f t="shared" si="27"/>
        <v>0</v>
      </c>
      <c r="AX16" s="17">
        <f t="shared" si="28"/>
        <v>0</v>
      </c>
      <c r="AY16" s="17">
        <f t="shared" si="29"/>
        <v>0</v>
      </c>
      <c r="AZ16" s="50">
        <f t="shared" si="30"/>
        <v>280</v>
      </c>
      <c r="BA16" s="30">
        <f t="shared" si="31"/>
        <v>280</v>
      </c>
      <c r="BB16" s="16">
        <f t="shared" si="32"/>
        <v>0</v>
      </c>
      <c r="BC16" s="16">
        <f t="shared" si="33"/>
        <v>0</v>
      </c>
      <c r="BD16" s="16">
        <f t="shared" si="34"/>
        <v>41</v>
      </c>
      <c r="BE16" s="16">
        <f t="shared" si="35"/>
        <v>38</v>
      </c>
      <c r="BF16" s="16">
        <f t="shared" si="36"/>
        <v>31</v>
      </c>
      <c r="BG16" s="16">
        <f t="shared" si="37"/>
        <v>29</v>
      </c>
      <c r="BH16" s="16">
        <f t="shared" si="38"/>
        <v>37</v>
      </c>
      <c r="BI16" s="16">
        <f t="shared" si="39"/>
        <v>39</v>
      </c>
      <c r="BJ16" s="16">
        <f t="shared" si="40"/>
        <v>33</v>
      </c>
      <c r="BK16" s="16">
        <f t="shared" si="41"/>
        <v>32</v>
      </c>
      <c r="BL16" s="16">
        <f t="shared" si="42"/>
        <v>0</v>
      </c>
      <c r="BM16" s="16">
        <f t="shared" si="43"/>
        <v>0</v>
      </c>
      <c r="BN16" s="16">
        <f t="shared" si="44"/>
        <v>0</v>
      </c>
      <c r="BO16" s="16">
        <f t="shared" si="45"/>
        <v>0</v>
      </c>
    </row>
    <row r="17" spans="1:67" ht="24" customHeight="1" x14ac:dyDescent="0.25">
      <c r="A17" s="1">
        <v>15</v>
      </c>
      <c r="B17" s="12" t="s">
        <v>41</v>
      </c>
      <c r="C17" s="13" t="s">
        <v>32</v>
      </c>
      <c r="D17" s="14" t="s">
        <v>21</v>
      </c>
      <c r="E17" s="14" t="s">
        <v>22</v>
      </c>
      <c r="F17" s="45" t="s">
        <v>0</v>
      </c>
      <c r="G17" s="42" t="s">
        <v>46</v>
      </c>
      <c r="H17" s="22"/>
      <c r="I17" s="9">
        <f t="shared" si="0"/>
        <v>0</v>
      </c>
      <c r="J17" s="22"/>
      <c r="K17" s="9">
        <f t="shared" si="1"/>
        <v>0</v>
      </c>
      <c r="L17" s="22">
        <v>38</v>
      </c>
      <c r="M17" s="9">
        <f t="shared" si="2"/>
        <v>80.851063829787222</v>
      </c>
      <c r="N17" s="22">
        <v>41</v>
      </c>
      <c r="O17" s="9">
        <f t="shared" si="3"/>
        <v>85.416666666666657</v>
      </c>
      <c r="P17" s="22">
        <v>33</v>
      </c>
      <c r="Q17" s="9">
        <f t="shared" si="4"/>
        <v>71.739130434782609</v>
      </c>
      <c r="R17" s="22"/>
      <c r="S17" s="9">
        <f t="shared" si="5"/>
        <v>0</v>
      </c>
      <c r="T17" s="22">
        <v>30</v>
      </c>
      <c r="U17" s="9">
        <f t="shared" si="6"/>
        <v>68.181818181818173</v>
      </c>
      <c r="V17" s="22">
        <v>28</v>
      </c>
      <c r="W17" s="9">
        <f t="shared" si="7"/>
        <v>58.333333333333336</v>
      </c>
      <c r="X17" s="22">
        <v>26</v>
      </c>
      <c r="Y17" s="9">
        <f t="shared" si="8"/>
        <v>54.166666666666664</v>
      </c>
      <c r="Z17" s="22">
        <v>23</v>
      </c>
      <c r="AA17" s="9">
        <f t="shared" si="9"/>
        <v>51.111111111111107</v>
      </c>
      <c r="AB17" s="49">
        <v>23</v>
      </c>
      <c r="AC17" s="9">
        <f t="shared" si="10"/>
        <v>52.272727272727273</v>
      </c>
      <c r="AD17" s="49">
        <v>36</v>
      </c>
      <c r="AE17" s="9">
        <f t="shared" si="11"/>
        <v>75</v>
      </c>
      <c r="AF17" s="49"/>
      <c r="AG17" s="9">
        <f t="shared" si="12"/>
        <v>0</v>
      </c>
      <c r="AH17" s="49"/>
      <c r="AI17" s="9">
        <f t="shared" si="13"/>
        <v>0</v>
      </c>
      <c r="AJ17" s="39">
        <f t="shared" si="14"/>
        <v>597.07251749689306</v>
      </c>
      <c r="AK17" s="19">
        <f t="shared" si="15"/>
        <v>597.07251749689306</v>
      </c>
      <c r="AL17" s="17">
        <f t="shared" si="16"/>
        <v>0</v>
      </c>
      <c r="AM17" s="17">
        <f t="shared" si="17"/>
        <v>0</v>
      </c>
      <c r="AN17" s="17">
        <f t="shared" si="18"/>
        <v>80.851063829787222</v>
      </c>
      <c r="AO17" s="17">
        <f t="shared" si="19"/>
        <v>85.416666666666657</v>
      </c>
      <c r="AP17" s="17">
        <f t="shared" si="20"/>
        <v>71.739130434782609</v>
      </c>
      <c r="AQ17" s="17">
        <f t="shared" si="21"/>
        <v>0</v>
      </c>
      <c r="AR17" s="17">
        <f t="shared" si="22"/>
        <v>68.181818181818173</v>
      </c>
      <c r="AS17" s="17">
        <f t="shared" si="23"/>
        <v>58.333333333333336</v>
      </c>
      <c r="AT17" s="17">
        <f t="shared" si="24"/>
        <v>54.166666666666664</v>
      </c>
      <c r="AU17" s="17">
        <f t="shared" si="25"/>
        <v>51.111111111111107</v>
      </c>
      <c r="AV17" s="17">
        <f t="shared" si="26"/>
        <v>52.272727272727273</v>
      </c>
      <c r="AW17" s="17">
        <f t="shared" si="27"/>
        <v>75</v>
      </c>
      <c r="AX17" s="17">
        <f t="shared" si="28"/>
        <v>0</v>
      </c>
      <c r="AY17" s="17">
        <f t="shared" si="29"/>
        <v>0</v>
      </c>
      <c r="AZ17" s="50">
        <f t="shared" si="30"/>
        <v>278</v>
      </c>
      <c r="BA17" s="30">
        <f t="shared" si="31"/>
        <v>278</v>
      </c>
      <c r="BB17" s="16">
        <f t="shared" si="32"/>
        <v>0</v>
      </c>
      <c r="BC17" s="16">
        <f t="shared" si="33"/>
        <v>0</v>
      </c>
      <c r="BD17" s="16">
        <f t="shared" si="34"/>
        <v>38</v>
      </c>
      <c r="BE17" s="16">
        <f t="shared" si="35"/>
        <v>41</v>
      </c>
      <c r="BF17" s="16">
        <f t="shared" si="36"/>
        <v>33</v>
      </c>
      <c r="BG17" s="16">
        <f t="shared" si="37"/>
        <v>0</v>
      </c>
      <c r="BH17" s="16">
        <f t="shared" si="38"/>
        <v>30</v>
      </c>
      <c r="BI17" s="16">
        <f t="shared" si="39"/>
        <v>28</v>
      </c>
      <c r="BJ17" s="16">
        <f t="shared" si="40"/>
        <v>26</v>
      </c>
      <c r="BK17" s="16">
        <f t="shared" si="41"/>
        <v>23</v>
      </c>
      <c r="BL17" s="16">
        <f t="shared" si="42"/>
        <v>23</v>
      </c>
      <c r="BM17" s="16">
        <f t="shared" si="43"/>
        <v>36</v>
      </c>
      <c r="BN17" s="16">
        <f t="shared" si="44"/>
        <v>0</v>
      </c>
      <c r="BO17" s="16">
        <f t="shared" si="45"/>
        <v>0</v>
      </c>
    </row>
    <row r="18" spans="1:67" ht="24" customHeight="1" x14ac:dyDescent="0.25">
      <c r="A18" s="1">
        <v>16</v>
      </c>
      <c r="B18" s="12" t="s">
        <v>90</v>
      </c>
      <c r="C18" s="13" t="s">
        <v>20</v>
      </c>
      <c r="D18" s="14" t="s">
        <v>134</v>
      </c>
      <c r="E18" s="14" t="s">
        <v>31</v>
      </c>
      <c r="F18" s="45" t="s">
        <v>112</v>
      </c>
      <c r="G18" s="42" t="s">
        <v>46</v>
      </c>
      <c r="H18" s="22"/>
      <c r="I18" s="9">
        <f t="shared" si="0"/>
        <v>0</v>
      </c>
      <c r="J18" s="22"/>
      <c r="K18" s="9">
        <f t="shared" si="1"/>
        <v>0</v>
      </c>
      <c r="L18" s="22">
        <v>37</v>
      </c>
      <c r="M18" s="9">
        <f t="shared" si="2"/>
        <v>78.723404255319153</v>
      </c>
      <c r="N18" s="22">
        <v>42</v>
      </c>
      <c r="O18" s="9">
        <f t="shared" si="3"/>
        <v>87.5</v>
      </c>
      <c r="P18" s="22">
        <v>31</v>
      </c>
      <c r="Q18" s="9">
        <f t="shared" si="4"/>
        <v>67.391304347826093</v>
      </c>
      <c r="R18" s="22">
        <v>29</v>
      </c>
      <c r="S18" s="9">
        <f t="shared" si="5"/>
        <v>65.909090909090907</v>
      </c>
      <c r="T18" s="22">
        <v>34</v>
      </c>
      <c r="U18" s="9">
        <f t="shared" si="6"/>
        <v>77.272727272727266</v>
      </c>
      <c r="V18" s="22">
        <v>32</v>
      </c>
      <c r="W18" s="9">
        <f t="shared" si="7"/>
        <v>66.666666666666657</v>
      </c>
      <c r="X18" s="22">
        <v>23</v>
      </c>
      <c r="Y18" s="9">
        <f t="shared" si="8"/>
        <v>47.916666666666671</v>
      </c>
      <c r="Z18" s="22">
        <v>32</v>
      </c>
      <c r="AA18" s="9">
        <f t="shared" si="9"/>
        <v>71.111111111111114</v>
      </c>
      <c r="AB18" s="49"/>
      <c r="AC18" s="9">
        <f t="shared" si="10"/>
        <v>0</v>
      </c>
      <c r="AD18" s="49"/>
      <c r="AE18" s="9">
        <f t="shared" si="11"/>
        <v>0</v>
      </c>
      <c r="AF18" s="49"/>
      <c r="AG18" s="9">
        <f t="shared" si="12"/>
        <v>0</v>
      </c>
      <c r="AH18" s="49"/>
      <c r="AI18" s="9">
        <f t="shared" si="13"/>
        <v>0</v>
      </c>
      <c r="AJ18" s="39">
        <f t="shared" si="14"/>
        <v>562.49097122940793</v>
      </c>
      <c r="AK18" s="19">
        <f t="shared" si="15"/>
        <v>562.49097122940782</v>
      </c>
      <c r="AL18" s="17">
        <f t="shared" si="16"/>
        <v>0</v>
      </c>
      <c r="AM18" s="17">
        <f t="shared" si="17"/>
        <v>0</v>
      </c>
      <c r="AN18" s="17">
        <f t="shared" si="18"/>
        <v>78.723404255319153</v>
      </c>
      <c r="AO18" s="17">
        <f t="shared" si="19"/>
        <v>87.5</v>
      </c>
      <c r="AP18" s="17">
        <f t="shared" si="20"/>
        <v>67.391304347826093</v>
      </c>
      <c r="AQ18" s="17">
        <f t="shared" si="21"/>
        <v>65.909090909090907</v>
      </c>
      <c r="AR18" s="17">
        <f t="shared" si="22"/>
        <v>77.272727272727266</v>
      </c>
      <c r="AS18" s="17">
        <f t="shared" si="23"/>
        <v>66.666666666666657</v>
      </c>
      <c r="AT18" s="17">
        <f t="shared" si="24"/>
        <v>47.916666666666671</v>
      </c>
      <c r="AU18" s="17">
        <f t="shared" si="25"/>
        <v>71.111111111111114</v>
      </c>
      <c r="AV18" s="17">
        <f t="shared" si="26"/>
        <v>0</v>
      </c>
      <c r="AW18" s="17">
        <f t="shared" si="27"/>
        <v>0</v>
      </c>
      <c r="AX18" s="17">
        <f t="shared" si="28"/>
        <v>0</v>
      </c>
      <c r="AY18" s="17">
        <f t="shared" si="29"/>
        <v>0</v>
      </c>
      <c r="AZ18" s="50">
        <f t="shared" si="30"/>
        <v>260</v>
      </c>
      <c r="BA18" s="30">
        <f t="shared" si="31"/>
        <v>260</v>
      </c>
      <c r="BB18" s="16">
        <f t="shared" si="32"/>
        <v>0</v>
      </c>
      <c r="BC18" s="16">
        <f t="shared" si="33"/>
        <v>0</v>
      </c>
      <c r="BD18" s="16">
        <f t="shared" si="34"/>
        <v>37</v>
      </c>
      <c r="BE18" s="16">
        <f t="shared" si="35"/>
        <v>42</v>
      </c>
      <c r="BF18" s="16">
        <f t="shared" si="36"/>
        <v>31</v>
      </c>
      <c r="BG18" s="16">
        <f t="shared" si="37"/>
        <v>29</v>
      </c>
      <c r="BH18" s="16">
        <f t="shared" si="38"/>
        <v>34</v>
      </c>
      <c r="BI18" s="16">
        <f t="shared" si="39"/>
        <v>32</v>
      </c>
      <c r="BJ18" s="16">
        <f t="shared" si="40"/>
        <v>23</v>
      </c>
      <c r="BK18" s="16">
        <f t="shared" si="41"/>
        <v>32</v>
      </c>
      <c r="BL18" s="16">
        <f t="shared" si="42"/>
        <v>0</v>
      </c>
      <c r="BM18" s="16">
        <f t="shared" si="43"/>
        <v>0</v>
      </c>
      <c r="BN18" s="16">
        <f t="shared" si="44"/>
        <v>0</v>
      </c>
      <c r="BO18" s="16">
        <f t="shared" si="45"/>
        <v>0</v>
      </c>
    </row>
    <row r="19" spans="1:67" ht="24" customHeight="1" x14ac:dyDescent="0.25">
      <c r="A19" s="1">
        <v>17</v>
      </c>
      <c r="B19" s="12" t="s">
        <v>72</v>
      </c>
      <c r="C19" s="13" t="s">
        <v>103</v>
      </c>
      <c r="D19" s="14" t="s">
        <v>117</v>
      </c>
      <c r="E19" s="14" t="s">
        <v>31</v>
      </c>
      <c r="F19" s="45" t="s">
        <v>47</v>
      </c>
      <c r="G19" s="42" t="s">
        <v>46</v>
      </c>
      <c r="H19" s="22">
        <v>23</v>
      </c>
      <c r="I19" s="9">
        <f t="shared" si="0"/>
        <v>58.974358974358978</v>
      </c>
      <c r="J19" s="22">
        <v>31</v>
      </c>
      <c r="K19" s="9">
        <f t="shared" si="1"/>
        <v>70.454545454545453</v>
      </c>
      <c r="L19" s="22">
        <v>39</v>
      </c>
      <c r="M19" s="9">
        <f t="shared" si="2"/>
        <v>82.978723404255319</v>
      </c>
      <c r="N19" s="22">
        <v>37</v>
      </c>
      <c r="O19" s="9">
        <f t="shared" si="3"/>
        <v>77.083333333333343</v>
      </c>
      <c r="P19" s="22">
        <v>20</v>
      </c>
      <c r="Q19" s="9">
        <f t="shared" si="4"/>
        <v>43.478260869565219</v>
      </c>
      <c r="R19" s="22">
        <v>18</v>
      </c>
      <c r="S19" s="9">
        <f t="shared" si="5"/>
        <v>40.909090909090914</v>
      </c>
      <c r="T19" s="22">
        <v>25</v>
      </c>
      <c r="U19" s="9">
        <f t="shared" si="6"/>
        <v>56.81818181818182</v>
      </c>
      <c r="V19" s="22">
        <v>30</v>
      </c>
      <c r="W19" s="9">
        <f t="shared" si="7"/>
        <v>62.5</v>
      </c>
      <c r="X19" s="22"/>
      <c r="Y19" s="9">
        <f t="shared" si="8"/>
        <v>0</v>
      </c>
      <c r="Z19" s="22"/>
      <c r="AA19" s="9">
        <f t="shared" si="9"/>
        <v>0</v>
      </c>
      <c r="AB19" s="49"/>
      <c r="AC19" s="9">
        <f t="shared" si="10"/>
        <v>0</v>
      </c>
      <c r="AD19" s="49">
        <v>29</v>
      </c>
      <c r="AE19" s="9">
        <f t="shared" si="11"/>
        <v>60.416666666666664</v>
      </c>
      <c r="AF19" s="49"/>
      <c r="AG19" s="9">
        <f t="shared" si="12"/>
        <v>0</v>
      </c>
      <c r="AH19" s="49"/>
      <c r="AI19" s="9">
        <f t="shared" si="13"/>
        <v>0</v>
      </c>
      <c r="AJ19" s="39">
        <f t="shared" si="14"/>
        <v>553.61316142999772</v>
      </c>
      <c r="AK19" s="19">
        <f t="shared" si="15"/>
        <v>553.6131614299976</v>
      </c>
      <c r="AL19" s="17">
        <f t="shared" si="16"/>
        <v>58.974358974358978</v>
      </c>
      <c r="AM19" s="17">
        <f t="shared" si="17"/>
        <v>70.454545454545453</v>
      </c>
      <c r="AN19" s="17">
        <f t="shared" si="18"/>
        <v>82.978723404255319</v>
      </c>
      <c r="AO19" s="17">
        <f t="shared" si="19"/>
        <v>77.083333333333343</v>
      </c>
      <c r="AP19" s="17">
        <f t="shared" si="20"/>
        <v>43.478260869565219</v>
      </c>
      <c r="AQ19" s="17">
        <f t="shared" si="21"/>
        <v>40.909090909090914</v>
      </c>
      <c r="AR19" s="17">
        <f t="shared" si="22"/>
        <v>56.81818181818182</v>
      </c>
      <c r="AS19" s="17">
        <f t="shared" si="23"/>
        <v>62.5</v>
      </c>
      <c r="AT19" s="17">
        <f t="shared" si="24"/>
        <v>0</v>
      </c>
      <c r="AU19" s="17">
        <f t="shared" si="25"/>
        <v>0</v>
      </c>
      <c r="AV19" s="17">
        <f t="shared" si="26"/>
        <v>0</v>
      </c>
      <c r="AW19" s="17">
        <f t="shared" si="27"/>
        <v>60.416666666666664</v>
      </c>
      <c r="AX19" s="17">
        <f t="shared" si="28"/>
        <v>0</v>
      </c>
      <c r="AY19" s="17">
        <f t="shared" si="29"/>
        <v>0</v>
      </c>
      <c r="AZ19" s="50">
        <f t="shared" si="30"/>
        <v>252</v>
      </c>
      <c r="BA19" s="30">
        <f t="shared" si="31"/>
        <v>252</v>
      </c>
      <c r="BB19" s="16">
        <f t="shared" si="32"/>
        <v>23</v>
      </c>
      <c r="BC19" s="16">
        <f t="shared" si="33"/>
        <v>31</v>
      </c>
      <c r="BD19" s="16">
        <f t="shared" si="34"/>
        <v>39</v>
      </c>
      <c r="BE19" s="16">
        <f t="shared" si="35"/>
        <v>37</v>
      </c>
      <c r="BF19" s="16">
        <f t="shared" si="36"/>
        <v>20</v>
      </c>
      <c r="BG19" s="16">
        <f t="shared" si="37"/>
        <v>18</v>
      </c>
      <c r="BH19" s="16">
        <f t="shared" si="38"/>
        <v>25</v>
      </c>
      <c r="BI19" s="16">
        <f t="shared" si="39"/>
        <v>30</v>
      </c>
      <c r="BJ19" s="16">
        <f t="shared" si="40"/>
        <v>0</v>
      </c>
      <c r="BK19" s="16">
        <f t="shared" si="41"/>
        <v>0</v>
      </c>
      <c r="BL19" s="16">
        <f t="shared" si="42"/>
        <v>0</v>
      </c>
      <c r="BM19" s="16">
        <f t="shared" si="43"/>
        <v>29</v>
      </c>
      <c r="BN19" s="16">
        <f t="shared" si="44"/>
        <v>0</v>
      </c>
      <c r="BO19" s="16">
        <f t="shared" si="45"/>
        <v>0</v>
      </c>
    </row>
    <row r="20" spans="1:67" ht="24" customHeight="1" x14ac:dyDescent="0.25">
      <c r="A20" s="1">
        <v>18</v>
      </c>
      <c r="B20" s="12" t="s">
        <v>39</v>
      </c>
      <c r="C20" s="13" t="s">
        <v>69</v>
      </c>
      <c r="D20" s="14" t="s">
        <v>70</v>
      </c>
      <c r="E20" s="14" t="s">
        <v>31</v>
      </c>
      <c r="F20" s="45" t="s">
        <v>0</v>
      </c>
      <c r="G20" s="42" t="s">
        <v>46</v>
      </c>
      <c r="H20" s="22"/>
      <c r="I20" s="9">
        <f t="shared" si="0"/>
        <v>0</v>
      </c>
      <c r="J20" s="22"/>
      <c r="K20" s="9">
        <f t="shared" si="1"/>
        <v>0</v>
      </c>
      <c r="L20" s="22">
        <v>22</v>
      </c>
      <c r="M20" s="9">
        <f t="shared" si="2"/>
        <v>46.808510638297875</v>
      </c>
      <c r="N20" s="22">
        <v>31</v>
      </c>
      <c r="O20" s="9">
        <f t="shared" si="3"/>
        <v>64.583333333333343</v>
      </c>
      <c r="P20" s="22">
        <v>33</v>
      </c>
      <c r="Q20" s="9">
        <f t="shared" si="4"/>
        <v>71.739130434782609</v>
      </c>
      <c r="R20" s="22">
        <v>27</v>
      </c>
      <c r="S20" s="9">
        <f t="shared" si="5"/>
        <v>61.363636363636367</v>
      </c>
      <c r="T20" s="22">
        <v>21</v>
      </c>
      <c r="U20" s="9">
        <f t="shared" si="6"/>
        <v>47.727272727272727</v>
      </c>
      <c r="V20" s="22">
        <v>27</v>
      </c>
      <c r="W20" s="9">
        <f t="shared" si="7"/>
        <v>56.25</v>
      </c>
      <c r="X20" s="22">
        <v>30</v>
      </c>
      <c r="Y20" s="9">
        <f t="shared" si="8"/>
        <v>62.5</v>
      </c>
      <c r="Z20" s="22">
        <v>29</v>
      </c>
      <c r="AA20" s="9">
        <f t="shared" si="9"/>
        <v>64.444444444444443</v>
      </c>
      <c r="AB20" s="49"/>
      <c r="AC20" s="9">
        <f t="shared" si="10"/>
        <v>0</v>
      </c>
      <c r="AD20" s="49"/>
      <c r="AE20" s="9">
        <f t="shared" si="11"/>
        <v>0</v>
      </c>
      <c r="AF20" s="49"/>
      <c r="AG20" s="9">
        <f t="shared" si="12"/>
        <v>0</v>
      </c>
      <c r="AH20" s="49"/>
      <c r="AI20" s="9">
        <f t="shared" si="13"/>
        <v>0</v>
      </c>
      <c r="AJ20" s="39">
        <f t="shared" si="14"/>
        <v>475.41632794176741</v>
      </c>
      <c r="AK20" s="19">
        <f t="shared" si="15"/>
        <v>475.41632794176741</v>
      </c>
      <c r="AL20" s="17">
        <f t="shared" si="16"/>
        <v>0</v>
      </c>
      <c r="AM20" s="17">
        <f t="shared" si="17"/>
        <v>0</v>
      </c>
      <c r="AN20" s="17">
        <f t="shared" si="18"/>
        <v>46.808510638297875</v>
      </c>
      <c r="AO20" s="17">
        <f t="shared" si="19"/>
        <v>64.583333333333343</v>
      </c>
      <c r="AP20" s="17">
        <f t="shared" si="20"/>
        <v>71.739130434782609</v>
      </c>
      <c r="AQ20" s="17">
        <f t="shared" si="21"/>
        <v>61.363636363636367</v>
      </c>
      <c r="AR20" s="17">
        <f t="shared" si="22"/>
        <v>47.727272727272727</v>
      </c>
      <c r="AS20" s="17">
        <f t="shared" si="23"/>
        <v>56.25</v>
      </c>
      <c r="AT20" s="17">
        <f t="shared" si="24"/>
        <v>62.5</v>
      </c>
      <c r="AU20" s="17">
        <f t="shared" si="25"/>
        <v>64.444444444444443</v>
      </c>
      <c r="AV20" s="17">
        <f t="shared" si="26"/>
        <v>0</v>
      </c>
      <c r="AW20" s="17">
        <f t="shared" si="27"/>
        <v>0</v>
      </c>
      <c r="AX20" s="17">
        <f t="shared" si="28"/>
        <v>0</v>
      </c>
      <c r="AY20" s="17">
        <f t="shared" si="29"/>
        <v>0</v>
      </c>
      <c r="AZ20" s="50">
        <f t="shared" si="30"/>
        <v>220</v>
      </c>
      <c r="BA20" s="30">
        <f t="shared" si="31"/>
        <v>220</v>
      </c>
      <c r="BB20" s="16">
        <f t="shared" si="32"/>
        <v>0</v>
      </c>
      <c r="BC20" s="16">
        <f t="shared" si="33"/>
        <v>0</v>
      </c>
      <c r="BD20" s="16">
        <f t="shared" si="34"/>
        <v>22</v>
      </c>
      <c r="BE20" s="16">
        <f t="shared" si="35"/>
        <v>31</v>
      </c>
      <c r="BF20" s="16">
        <f t="shared" si="36"/>
        <v>33</v>
      </c>
      <c r="BG20" s="16">
        <f t="shared" si="37"/>
        <v>27</v>
      </c>
      <c r="BH20" s="16">
        <f t="shared" si="38"/>
        <v>21</v>
      </c>
      <c r="BI20" s="16">
        <f t="shared" si="39"/>
        <v>27</v>
      </c>
      <c r="BJ20" s="16">
        <f t="shared" si="40"/>
        <v>30</v>
      </c>
      <c r="BK20" s="16">
        <f t="shared" si="41"/>
        <v>29</v>
      </c>
      <c r="BL20" s="16">
        <f t="shared" si="42"/>
        <v>0</v>
      </c>
      <c r="BM20" s="16">
        <f t="shared" si="43"/>
        <v>0</v>
      </c>
      <c r="BN20" s="16">
        <f t="shared" si="44"/>
        <v>0</v>
      </c>
      <c r="BO20" s="16">
        <f t="shared" si="45"/>
        <v>0</v>
      </c>
    </row>
    <row r="21" spans="1:67" ht="24" customHeight="1" x14ac:dyDescent="0.25">
      <c r="A21" s="1">
        <v>19</v>
      </c>
      <c r="B21" s="12" t="s">
        <v>44</v>
      </c>
      <c r="C21" s="13" t="s">
        <v>38</v>
      </c>
      <c r="D21" s="14" t="s">
        <v>21</v>
      </c>
      <c r="E21" s="14" t="s">
        <v>22</v>
      </c>
      <c r="F21" s="45" t="s">
        <v>47</v>
      </c>
      <c r="G21" s="42" t="s">
        <v>46</v>
      </c>
      <c r="H21" s="22">
        <v>11</v>
      </c>
      <c r="I21" s="9">
        <f t="shared" si="0"/>
        <v>28.205128205128204</v>
      </c>
      <c r="J21" s="22">
        <v>29</v>
      </c>
      <c r="K21" s="9">
        <f t="shared" si="1"/>
        <v>65.909090909090907</v>
      </c>
      <c r="L21" s="22"/>
      <c r="M21" s="9">
        <f t="shared" si="2"/>
        <v>0</v>
      </c>
      <c r="N21" s="22">
        <v>38</v>
      </c>
      <c r="O21" s="9">
        <f t="shared" si="3"/>
        <v>79.166666666666657</v>
      </c>
      <c r="P21" s="22">
        <v>24</v>
      </c>
      <c r="Q21" s="9">
        <f t="shared" si="4"/>
        <v>52.173913043478258</v>
      </c>
      <c r="R21" s="22">
        <v>21</v>
      </c>
      <c r="S21" s="9">
        <f t="shared" si="5"/>
        <v>47.727272727272727</v>
      </c>
      <c r="T21" s="22"/>
      <c r="U21" s="9">
        <f t="shared" si="6"/>
        <v>0</v>
      </c>
      <c r="V21" s="22"/>
      <c r="W21" s="9">
        <f t="shared" si="7"/>
        <v>0</v>
      </c>
      <c r="X21" s="22"/>
      <c r="Y21" s="9">
        <f t="shared" si="8"/>
        <v>0</v>
      </c>
      <c r="Z21" s="22"/>
      <c r="AA21" s="9">
        <f t="shared" si="9"/>
        <v>0</v>
      </c>
      <c r="AB21" s="49">
        <v>23</v>
      </c>
      <c r="AC21" s="9">
        <f t="shared" si="10"/>
        <v>52.272727272727273</v>
      </c>
      <c r="AD21" s="49">
        <v>29</v>
      </c>
      <c r="AE21" s="9">
        <f t="shared" si="11"/>
        <v>60.416666666666664</v>
      </c>
      <c r="AF21" s="49"/>
      <c r="AG21" s="9">
        <f t="shared" si="12"/>
        <v>0</v>
      </c>
      <c r="AH21" s="49"/>
      <c r="AI21" s="9">
        <f t="shared" si="13"/>
        <v>0</v>
      </c>
      <c r="AJ21" s="39">
        <f t="shared" si="14"/>
        <v>385.87146549103068</v>
      </c>
      <c r="AK21" s="19">
        <f t="shared" si="15"/>
        <v>385.87146549103068</v>
      </c>
      <c r="AL21" s="17">
        <f t="shared" si="16"/>
        <v>28.205128205128204</v>
      </c>
      <c r="AM21" s="17">
        <f t="shared" si="17"/>
        <v>65.909090909090907</v>
      </c>
      <c r="AN21" s="17">
        <f t="shared" si="18"/>
        <v>0</v>
      </c>
      <c r="AO21" s="17">
        <f t="shared" si="19"/>
        <v>79.166666666666657</v>
      </c>
      <c r="AP21" s="17">
        <f t="shared" si="20"/>
        <v>52.173913043478258</v>
      </c>
      <c r="AQ21" s="17">
        <f t="shared" si="21"/>
        <v>47.727272727272727</v>
      </c>
      <c r="AR21" s="17">
        <f t="shared" si="22"/>
        <v>0</v>
      </c>
      <c r="AS21" s="17">
        <f t="shared" si="23"/>
        <v>0</v>
      </c>
      <c r="AT21" s="17">
        <f t="shared" si="24"/>
        <v>0</v>
      </c>
      <c r="AU21" s="17">
        <f t="shared" si="25"/>
        <v>0</v>
      </c>
      <c r="AV21" s="17">
        <f t="shared" si="26"/>
        <v>52.272727272727273</v>
      </c>
      <c r="AW21" s="17">
        <f t="shared" si="27"/>
        <v>60.416666666666664</v>
      </c>
      <c r="AX21" s="17">
        <f t="shared" si="28"/>
        <v>0</v>
      </c>
      <c r="AY21" s="17">
        <f t="shared" si="29"/>
        <v>0</v>
      </c>
      <c r="AZ21" s="50">
        <f t="shared" si="30"/>
        <v>175</v>
      </c>
      <c r="BA21" s="30">
        <f t="shared" si="31"/>
        <v>175</v>
      </c>
      <c r="BB21" s="16">
        <f t="shared" si="32"/>
        <v>11</v>
      </c>
      <c r="BC21" s="16">
        <f t="shared" si="33"/>
        <v>29</v>
      </c>
      <c r="BD21" s="16">
        <f t="shared" si="34"/>
        <v>0</v>
      </c>
      <c r="BE21" s="16">
        <f t="shared" si="35"/>
        <v>38</v>
      </c>
      <c r="BF21" s="16">
        <f t="shared" si="36"/>
        <v>24</v>
      </c>
      <c r="BG21" s="16">
        <f t="shared" si="37"/>
        <v>21</v>
      </c>
      <c r="BH21" s="16">
        <f t="shared" si="38"/>
        <v>0</v>
      </c>
      <c r="BI21" s="16">
        <f t="shared" si="39"/>
        <v>0</v>
      </c>
      <c r="BJ21" s="16">
        <f t="shared" si="40"/>
        <v>0</v>
      </c>
      <c r="BK21" s="16">
        <f t="shared" si="41"/>
        <v>0</v>
      </c>
      <c r="BL21" s="16">
        <f t="shared" si="42"/>
        <v>23</v>
      </c>
      <c r="BM21" s="16">
        <f t="shared" si="43"/>
        <v>29</v>
      </c>
      <c r="BN21" s="16">
        <f t="shared" si="44"/>
        <v>0</v>
      </c>
      <c r="BO21" s="16">
        <f t="shared" si="45"/>
        <v>0</v>
      </c>
    </row>
    <row r="22" spans="1:67" ht="24" customHeight="1" x14ac:dyDescent="0.25">
      <c r="A22" s="1">
        <v>20</v>
      </c>
      <c r="B22" s="12" t="s">
        <v>109</v>
      </c>
      <c r="C22" s="13" t="s">
        <v>80</v>
      </c>
      <c r="D22" s="14" t="s">
        <v>106</v>
      </c>
      <c r="E22" s="14" t="s">
        <v>31</v>
      </c>
      <c r="F22" s="45" t="s">
        <v>0</v>
      </c>
      <c r="G22" s="42" t="s">
        <v>46</v>
      </c>
      <c r="H22" s="22">
        <v>27</v>
      </c>
      <c r="I22" s="9">
        <f t="shared" si="0"/>
        <v>69.230769230769226</v>
      </c>
      <c r="J22" s="22">
        <v>29</v>
      </c>
      <c r="K22" s="9">
        <f t="shared" si="1"/>
        <v>65.909090909090907</v>
      </c>
      <c r="L22" s="22">
        <v>32</v>
      </c>
      <c r="M22" s="9">
        <f t="shared" si="2"/>
        <v>68.085106382978722</v>
      </c>
      <c r="N22" s="22">
        <v>34</v>
      </c>
      <c r="O22" s="9">
        <f t="shared" si="3"/>
        <v>70.833333333333343</v>
      </c>
      <c r="P22" s="22"/>
      <c r="Q22" s="9">
        <f t="shared" si="4"/>
        <v>0</v>
      </c>
      <c r="R22" s="22"/>
      <c r="S22" s="9">
        <f t="shared" si="5"/>
        <v>0</v>
      </c>
      <c r="T22" s="22">
        <v>29</v>
      </c>
      <c r="U22" s="9">
        <f t="shared" si="6"/>
        <v>65.909090909090907</v>
      </c>
      <c r="V22" s="22"/>
      <c r="W22" s="9">
        <f t="shared" si="7"/>
        <v>0</v>
      </c>
      <c r="X22" s="22"/>
      <c r="Y22" s="9">
        <f t="shared" si="8"/>
        <v>0</v>
      </c>
      <c r="Z22" s="22"/>
      <c r="AA22" s="9">
        <f t="shared" si="9"/>
        <v>0</v>
      </c>
      <c r="AB22" s="49"/>
      <c r="AC22" s="9">
        <f t="shared" si="10"/>
        <v>0</v>
      </c>
      <c r="AD22" s="49"/>
      <c r="AE22" s="9">
        <f t="shared" si="11"/>
        <v>0</v>
      </c>
      <c r="AF22" s="49"/>
      <c r="AG22" s="9">
        <f t="shared" si="12"/>
        <v>0</v>
      </c>
      <c r="AH22" s="49"/>
      <c r="AI22" s="9">
        <f t="shared" si="13"/>
        <v>0</v>
      </c>
      <c r="AJ22" s="39">
        <f t="shared" si="14"/>
        <v>339.96739076526308</v>
      </c>
      <c r="AK22" s="19">
        <f t="shared" si="15"/>
        <v>339.96739076526308</v>
      </c>
      <c r="AL22" s="17">
        <f t="shared" si="16"/>
        <v>69.230769230769226</v>
      </c>
      <c r="AM22" s="17">
        <f t="shared" si="17"/>
        <v>65.909090909090907</v>
      </c>
      <c r="AN22" s="17">
        <f t="shared" si="18"/>
        <v>68.085106382978722</v>
      </c>
      <c r="AO22" s="17">
        <f t="shared" si="19"/>
        <v>70.833333333333343</v>
      </c>
      <c r="AP22" s="17">
        <f t="shared" si="20"/>
        <v>0</v>
      </c>
      <c r="AQ22" s="17">
        <f t="shared" si="21"/>
        <v>0</v>
      </c>
      <c r="AR22" s="17">
        <f t="shared" si="22"/>
        <v>65.909090909090907</v>
      </c>
      <c r="AS22" s="17">
        <f t="shared" si="23"/>
        <v>0</v>
      </c>
      <c r="AT22" s="17">
        <f t="shared" si="24"/>
        <v>0</v>
      </c>
      <c r="AU22" s="17">
        <f t="shared" si="25"/>
        <v>0</v>
      </c>
      <c r="AV22" s="17">
        <f t="shared" si="26"/>
        <v>0</v>
      </c>
      <c r="AW22" s="17">
        <f t="shared" si="27"/>
        <v>0</v>
      </c>
      <c r="AX22" s="17">
        <f t="shared" si="28"/>
        <v>0</v>
      </c>
      <c r="AY22" s="17">
        <f t="shared" si="29"/>
        <v>0</v>
      </c>
      <c r="AZ22" s="50">
        <f t="shared" si="30"/>
        <v>151</v>
      </c>
      <c r="BA22" s="30">
        <f t="shared" si="31"/>
        <v>151</v>
      </c>
      <c r="BB22" s="16">
        <f t="shared" si="32"/>
        <v>27</v>
      </c>
      <c r="BC22" s="16">
        <f t="shared" si="33"/>
        <v>29</v>
      </c>
      <c r="BD22" s="16">
        <f t="shared" si="34"/>
        <v>32</v>
      </c>
      <c r="BE22" s="16">
        <f t="shared" si="35"/>
        <v>34</v>
      </c>
      <c r="BF22" s="16">
        <f t="shared" si="36"/>
        <v>0</v>
      </c>
      <c r="BG22" s="16">
        <f t="shared" si="37"/>
        <v>0</v>
      </c>
      <c r="BH22" s="16">
        <f t="shared" si="38"/>
        <v>29</v>
      </c>
      <c r="BI22" s="16">
        <f t="shared" si="39"/>
        <v>0</v>
      </c>
      <c r="BJ22" s="16">
        <f t="shared" si="40"/>
        <v>0</v>
      </c>
      <c r="BK22" s="16">
        <f t="shared" si="41"/>
        <v>0</v>
      </c>
      <c r="BL22" s="16">
        <f t="shared" si="42"/>
        <v>0</v>
      </c>
      <c r="BM22" s="16">
        <f t="shared" si="43"/>
        <v>0</v>
      </c>
      <c r="BN22" s="16">
        <f t="shared" si="44"/>
        <v>0</v>
      </c>
      <c r="BO22" s="16">
        <f t="shared" si="45"/>
        <v>0</v>
      </c>
    </row>
    <row r="23" spans="1:67" ht="24" customHeight="1" x14ac:dyDescent="0.25">
      <c r="A23" s="1">
        <v>21</v>
      </c>
      <c r="B23" s="12" t="s">
        <v>165</v>
      </c>
      <c r="C23" s="13" t="s">
        <v>163</v>
      </c>
      <c r="D23" s="14" t="s">
        <v>117</v>
      </c>
      <c r="E23" s="14" t="s">
        <v>31</v>
      </c>
      <c r="F23" s="45" t="s">
        <v>47</v>
      </c>
      <c r="G23" s="42" t="s">
        <v>155</v>
      </c>
      <c r="H23" s="22"/>
      <c r="I23" s="9">
        <f t="shared" si="0"/>
        <v>0</v>
      </c>
      <c r="J23" s="22"/>
      <c r="K23" s="9">
        <f t="shared" si="1"/>
        <v>0</v>
      </c>
      <c r="L23" s="22"/>
      <c r="M23" s="9">
        <f t="shared" si="2"/>
        <v>0</v>
      </c>
      <c r="N23" s="22"/>
      <c r="O23" s="9">
        <f t="shared" si="3"/>
        <v>0</v>
      </c>
      <c r="P23" s="22"/>
      <c r="Q23" s="9">
        <f t="shared" si="4"/>
        <v>0</v>
      </c>
      <c r="R23" s="22"/>
      <c r="S23" s="9">
        <f t="shared" si="5"/>
        <v>0</v>
      </c>
      <c r="T23" s="22">
        <v>31</v>
      </c>
      <c r="U23" s="9">
        <f t="shared" si="6"/>
        <v>70.454545454545453</v>
      </c>
      <c r="V23" s="22">
        <v>43</v>
      </c>
      <c r="W23" s="9">
        <f t="shared" si="7"/>
        <v>89.583333333333343</v>
      </c>
      <c r="X23" s="22">
        <v>38</v>
      </c>
      <c r="Y23" s="9">
        <f t="shared" si="8"/>
        <v>79.166666666666657</v>
      </c>
      <c r="Z23" s="22"/>
      <c r="AA23" s="9">
        <f t="shared" si="9"/>
        <v>0</v>
      </c>
      <c r="AB23" s="49"/>
      <c r="AC23" s="9">
        <f t="shared" si="10"/>
        <v>0</v>
      </c>
      <c r="AD23" s="49"/>
      <c r="AE23" s="9">
        <f t="shared" si="11"/>
        <v>0</v>
      </c>
      <c r="AF23" s="49"/>
      <c r="AG23" s="9">
        <f t="shared" si="12"/>
        <v>0</v>
      </c>
      <c r="AH23" s="49"/>
      <c r="AI23" s="9">
        <f t="shared" si="13"/>
        <v>0</v>
      </c>
      <c r="AJ23" s="39">
        <f t="shared" si="14"/>
        <v>239.20454545454547</v>
      </c>
      <c r="AK23" s="19">
        <f t="shared" si="15"/>
        <v>239.20454545454544</v>
      </c>
      <c r="AL23" s="17">
        <f t="shared" si="16"/>
        <v>0</v>
      </c>
      <c r="AM23" s="17">
        <f t="shared" si="17"/>
        <v>0</v>
      </c>
      <c r="AN23" s="17">
        <f t="shared" si="18"/>
        <v>0</v>
      </c>
      <c r="AO23" s="17">
        <f t="shared" si="19"/>
        <v>0</v>
      </c>
      <c r="AP23" s="17">
        <f t="shared" si="20"/>
        <v>0</v>
      </c>
      <c r="AQ23" s="17">
        <f t="shared" si="21"/>
        <v>0</v>
      </c>
      <c r="AR23" s="17">
        <f t="shared" si="22"/>
        <v>70.454545454545453</v>
      </c>
      <c r="AS23" s="17">
        <f t="shared" si="23"/>
        <v>89.583333333333343</v>
      </c>
      <c r="AT23" s="17">
        <f t="shared" si="24"/>
        <v>79.166666666666657</v>
      </c>
      <c r="AU23" s="17">
        <f t="shared" si="25"/>
        <v>0</v>
      </c>
      <c r="AV23" s="17">
        <f t="shared" si="26"/>
        <v>0</v>
      </c>
      <c r="AW23" s="17">
        <f t="shared" si="27"/>
        <v>0</v>
      </c>
      <c r="AX23" s="17">
        <f t="shared" si="28"/>
        <v>0</v>
      </c>
      <c r="AY23" s="17">
        <f t="shared" si="29"/>
        <v>0</v>
      </c>
      <c r="AZ23" s="50">
        <f t="shared" si="30"/>
        <v>112</v>
      </c>
      <c r="BA23" s="30">
        <f t="shared" si="31"/>
        <v>112</v>
      </c>
      <c r="BB23" s="16">
        <f t="shared" si="32"/>
        <v>0</v>
      </c>
      <c r="BC23" s="16">
        <f t="shared" si="33"/>
        <v>0</v>
      </c>
      <c r="BD23" s="16">
        <f t="shared" si="34"/>
        <v>0</v>
      </c>
      <c r="BE23" s="16">
        <f t="shared" si="35"/>
        <v>0</v>
      </c>
      <c r="BF23" s="16">
        <f t="shared" si="36"/>
        <v>0</v>
      </c>
      <c r="BG23" s="16">
        <f t="shared" si="37"/>
        <v>0</v>
      </c>
      <c r="BH23" s="16">
        <f t="shared" si="38"/>
        <v>31</v>
      </c>
      <c r="BI23" s="16">
        <f t="shared" si="39"/>
        <v>43</v>
      </c>
      <c r="BJ23" s="16">
        <f t="shared" si="40"/>
        <v>38</v>
      </c>
      <c r="BK23" s="16">
        <f t="shared" si="41"/>
        <v>0</v>
      </c>
      <c r="BL23" s="16">
        <f t="shared" si="42"/>
        <v>0</v>
      </c>
      <c r="BM23" s="16">
        <f t="shared" si="43"/>
        <v>0</v>
      </c>
      <c r="BN23" s="16">
        <f t="shared" si="44"/>
        <v>0</v>
      </c>
      <c r="BO23" s="16">
        <f t="shared" si="45"/>
        <v>0</v>
      </c>
    </row>
    <row r="24" spans="1:67" ht="24" customHeight="1" x14ac:dyDescent="0.25">
      <c r="A24" s="1">
        <v>22</v>
      </c>
      <c r="B24" s="12" t="s">
        <v>28</v>
      </c>
      <c r="C24" s="13" t="s">
        <v>25</v>
      </c>
      <c r="D24" s="14" t="s">
        <v>29</v>
      </c>
      <c r="E24" s="14" t="s">
        <v>31</v>
      </c>
      <c r="F24" s="45" t="s">
        <v>0</v>
      </c>
      <c r="G24" s="42" t="s">
        <v>46</v>
      </c>
      <c r="H24" s="22"/>
      <c r="I24" s="9">
        <f t="shared" si="0"/>
        <v>0</v>
      </c>
      <c r="J24" s="22"/>
      <c r="K24" s="9">
        <f t="shared" si="1"/>
        <v>0</v>
      </c>
      <c r="L24" s="22"/>
      <c r="M24" s="9">
        <f t="shared" si="2"/>
        <v>0</v>
      </c>
      <c r="N24" s="22">
        <v>43</v>
      </c>
      <c r="O24" s="9">
        <f t="shared" si="3"/>
        <v>89.583333333333343</v>
      </c>
      <c r="P24" s="22"/>
      <c r="Q24" s="9">
        <f t="shared" si="4"/>
        <v>0</v>
      </c>
      <c r="R24" s="22"/>
      <c r="S24" s="9">
        <f t="shared" si="5"/>
        <v>0</v>
      </c>
      <c r="T24" s="22"/>
      <c r="U24" s="9">
        <f t="shared" si="6"/>
        <v>0</v>
      </c>
      <c r="V24" s="22"/>
      <c r="W24" s="9">
        <f t="shared" si="7"/>
        <v>0</v>
      </c>
      <c r="X24" s="22"/>
      <c r="Y24" s="9">
        <f t="shared" si="8"/>
        <v>0</v>
      </c>
      <c r="Z24" s="22"/>
      <c r="AA24" s="9">
        <f t="shared" si="9"/>
        <v>0</v>
      </c>
      <c r="AB24" s="49"/>
      <c r="AC24" s="9">
        <f t="shared" si="10"/>
        <v>0</v>
      </c>
      <c r="AD24" s="49">
        <v>45</v>
      </c>
      <c r="AE24" s="9">
        <f t="shared" si="11"/>
        <v>93.75</v>
      </c>
      <c r="AF24" s="49"/>
      <c r="AG24" s="9">
        <f t="shared" si="12"/>
        <v>0</v>
      </c>
      <c r="AH24" s="49"/>
      <c r="AI24" s="9">
        <f t="shared" si="13"/>
        <v>0</v>
      </c>
      <c r="AJ24" s="39">
        <f t="shared" si="14"/>
        <v>183.33333333333334</v>
      </c>
      <c r="AK24" s="19">
        <f t="shared" si="15"/>
        <v>183.33333333333334</v>
      </c>
      <c r="AL24" s="17">
        <f t="shared" si="16"/>
        <v>0</v>
      </c>
      <c r="AM24" s="17">
        <f t="shared" si="17"/>
        <v>0</v>
      </c>
      <c r="AN24" s="17">
        <f t="shared" si="18"/>
        <v>0</v>
      </c>
      <c r="AO24" s="17">
        <f t="shared" si="19"/>
        <v>89.583333333333343</v>
      </c>
      <c r="AP24" s="17">
        <f t="shared" si="20"/>
        <v>0</v>
      </c>
      <c r="AQ24" s="17">
        <f t="shared" si="21"/>
        <v>0</v>
      </c>
      <c r="AR24" s="17">
        <f t="shared" si="22"/>
        <v>0</v>
      </c>
      <c r="AS24" s="17">
        <f t="shared" si="23"/>
        <v>0</v>
      </c>
      <c r="AT24" s="17">
        <f t="shared" si="24"/>
        <v>0</v>
      </c>
      <c r="AU24" s="17">
        <f t="shared" si="25"/>
        <v>0</v>
      </c>
      <c r="AV24" s="17">
        <f t="shared" si="26"/>
        <v>0</v>
      </c>
      <c r="AW24" s="17">
        <f t="shared" si="27"/>
        <v>93.75</v>
      </c>
      <c r="AX24" s="17">
        <f t="shared" si="28"/>
        <v>0</v>
      </c>
      <c r="AY24" s="17">
        <f t="shared" si="29"/>
        <v>0</v>
      </c>
      <c r="AZ24" s="50">
        <f t="shared" si="30"/>
        <v>88</v>
      </c>
      <c r="BA24" s="30">
        <f t="shared" si="31"/>
        <v>88</v>
      </c>
      <c r="BB24" s="16">
        <f t="shared" si="32"/>
        <v>0</v>
      </c>
      <c r="BC24" s="16">
        <f t="shared" si="33"/>
        <v>0</v>
      </c>
      <c r="BD24" s="16">
        <f t="shared" si="34"/>
        <v>0</v>
      </c>
      <c r="BE24" s="16">
        <f t="shared" si="35"/>
        <v>43</v>
      </c>
      <c r="BF24" s="16">
        <f t="shared" si="36"/>
        <v>0</v>
      </c>
      <c r="BG24" s="16">
        <f t="shared" si="37"/>
        <v>0</v>
      </c>
      <c r="BH24" s="16">
        <f t="shared" si="38"/>
        <v>0</v>
      </c>
      <c r="BI24" s="16">
        <f t="shared" si="39"/>
        <v>0</v>
      </c>
      <c r="BJ24" s="16">
        <f t="shared" si="40"/>
        <v>0</v>
      </c>
      <c r="BK24" s="16">
        <f t="shared" si="41"/>
        <v>0</v>
      </c>
      <c r="BL24" s="16">
        <f t="shared" si="42"/>
        <v>0</v>
      </c>
      <c r="BM24" s="16">
        <f t="shared" si="43"/>
        <v>45</v>
      </c>
      <c r="BN24" s="16">
        <f t="shared" si="44"/>
        <v>0</v>
      </c>
      <c r="BO24" s="16">
        <f t="shared" si="45"/>
        <v>0</v>
      </c>
    </row>
    <row r="25" spans="1:67" ht="24" customHeight="1" x14ac:dyDescent="0.25">
      <c r="A25" s="1">
        <v>23</v>
      </c>
      <c r="B25" s="12" t="s">
        <v>156</v>
      </c>
      <c r="C25" s="13" t="s">
        <v>68</v>
      </c>
      <c r="D25" s="14" t="s">
        <v>157</v>
      </c>
      <c r="E25" s="14" t="s">
        <v>22</v>
      </c>
      <c r="F25" s="45" t="s">
        <v>0</v>
      </c>
      <c r="G25" s="42" t="s">
        <v>155</v>
      </c>
      <c r="H25" s="22"/>
      <c r="I25" s="9">
        <f t="shared" si="0"/>
        <v>0</v>
      </c>
      <c r="J25" s="22"/>
      <c r="K25" s="9">
        <f t="shared" si="1"/>
        <v>0</v>
      </c>
      <c r="L25" s="22"/>
      <c r="M25" s="9">
        <f t="shared" si="2"/>
        <v>0</v>
      </c>
      <c r="N25" s="22"/>
      <c r="O25" s="9">
        <f t="shared" si="3"/>
        <v>0</v>
      </c>
      <c r="P25" s="22"/>
      <c r="Q25" s="9">
        <f t="shared" si="4"/>
        <v>0</v>
      </c>
      <c r="R25" s="22"/>
      <c r="S25" s="9">
        <f t="shared" si="5"/>
        <v>0</v>
      </c>
      <c r="T25" s="22">
        <v>37</v>
      </c>
      <c r="U25" s="9">
        <f t="shared" si="6"/>
        <v>84.090909090909093</v>
      </c>
      <c r="V25" s="22">
        <v>44</v>
      </c>
      <c r="W25" s="9">
        <f t="shared" si="7"/>
        <v>91.666666666666657</v>
      </c>
      <c r="X25" s="22"/>
      <c r="Y25" s="9">
        <f t="shared" si="8"/>
        <v>0</v>
      </c>
      <c r="Z25" s="22"/>
      <c r="AA25" s="9">
        <f t="shared" si="9"/>
        <v>0</v>
      </c>
      <c r="AB25" s="49"/>
      <c r="AC25" s="9">
        <f t="shared" si="10"/>
        <v>0</v>
      </c>
      <c r="AD25" s="49"/>
      <c r="AE25" s="9">
        <f t="shared" si="11"/>
        <v>0</v>
      </c>
      <c r="AF25" s="49"/>
      <c r="AG25" s="9">
        <f t="shared" si="12"/>
        <v>0</v>
      </c>
      <c r="AH25" s="49"/>
      <c r="AI25" s="9">
        <f t="shared" si="13"/>
        <v>0</v>
      </c>
      <c r="AJ25" s="39">
        <f t="shared" si="14"/>
        <v>175.75757575757575</v>
      </c>
      <c r="AK25" s="19">
        <f t="shared" si="15"/>
        <v>175.75757575757575</v>
      </c>
      <c r="AL25" s="17">
        <f t="shared" si="16"/>
        <v>0</v>
      </c>
      <c r="AM25" s="17">
        <f t="shared" si="17"/>
        <v>0</v>
      </c>
      <c r="AN25" s="17">
        <f t="shared" si="18"/>
        <v>0</v>
      </c>
      <c r="AO25" s="17">
        <f t="shared" si="19"/>
        <v>0</v>
      </c>
      <c r="AP25" s="17">
        <f t="shared" si="20"/>
        <v>0</v>
      </c>
      <c r="AQ25" s="17">
        <f t="shared" si="21"/>
        <v>0</v>
      </c>
      <c r="AR25" s="17">
        <f t="shared" si="22"/>
        <v>84.090909090909093</v>
      </c>
      <c r="AS25" s="17">
        <f t="shared" si="23"/>
        <v>91.666666666666657</v>
      </c>
      <c r="AT25" s="17">
        <f t="shared" si="24"/>
        <v>0</v>
      </c>
      <c r="AU25" s="17">
        <f t="shared" si="25"/>
        <v>0</v>
      </c>
      <c r="AV25" s="17">
        <f t="shared" si="26"/>
        <v>0</v>
      </c>
      <c r="AW25" s="17">
        <f t="shared" si="27"/>
        <v>0</v>
      </c>
      <c r="AX25" s="17">
        <f t="shared" si="28"/>
        <v>0</v>
      </c>
      <c r="AY25" s="17">
        <f t="shared" si="29"/>
        <v>0</v>
      </c>
      <c r="AZ25" s="50">
        <f t="shared" si="30"/>
        <v>81</v>
      </c>
      <c r="BA25" s="30">
        <f t="shared" si="31"/>
        <v>81</v>
      </c>
      <c r="BB25" s="16">
        <f t="shared" si="32"/>
        <v>0</v>
      </c>
      <c r="BC25" s="16">
        <f t="shared" si="33"/>
        <v>0</v>
      </c>
      <c r="BD25" s="16">
        <f t="shared" si="34"/>
        <v>0</v>
      </c>
      <c r="BE25" s="16">
        <f t="shared" si="35"/>
        <v>0</v>
      </c>
      <c r="BF25" s="16">
        <f t="shared" si="36"/>
        <v>0</v>
      </c>
      <c r="BG25" s="16">
        <f t="shared" si="37"/>
        <v>0</v>
      </c>
      <c r="BH25" s="16">
        <f t="shared" si="38"/>
        <v>37</v>
      </c>
      <c r="BI25" s="16">
        <f t="shared" si="39"/>
        <v>44</v>
      </c>
      <c r="BJ25" s="16">
        <f t="shared" si="40"/>
        <v>0</v>
      </c>
      <c r="BK25" s="16">
        <f t="shared" si="41"/>
        <v>0</v>
      </c>
      <c r="BL25" s="16">
        <f t="shared" si="42"/>
        <v>0</v>
      </c>
      <c r="BM25" s="16">
        <f t="shared" si="43"/>
        <v>0</v>
      </c>
      <c r="BN25" s="16">
        <f t="shared" si="44"/>
        <v>0</v>
      </c>
      <c r="BO25" s="16">
        <f t="shared" si="45"/>
        <v>0</v>
      </c>
    </row>
    <row r="26" spans="1:67" ht="24" customHeight="1" x14ac:dyDescent="0.25">
      <c r="A26" s="1">
        <v>24</v>
      </c>
      <c r="B26" s="12" t="s">
        <v>158</v>
      </c>
      <c r="C26" s="13" t="s">
        <v>159</v>
      </c>
      <c r="D26" s="14" t="s">
        <v>29</v>
      </c>
      <c r="E26" s="14" t="s">
        <v>31</v>
      </c>
      <c r="F26" s="45" t="s">
        <v>0</v>
      </c>
      <c r="G26" s="42" t="s">
        <v>155</v>
      </c>
      <c r="H26" s="22"/>
      <c r="I26" s="9">
        <f t="shared" si="0"/>
        <v>0</v>
      </c>
      <c r="J26" s="22"/>
      <c r="K26" s="9">
        <f t="shared" si="1"/>
        <v>0</v>
      </c>
      <c r="L26" s="22"/>
      <c r="M26" s="9">
        <f t="shared" si="2"/>
        <v>0</v>
      </c>
      <c r="N26" s="22"/>
      <c r="O26" s="9">
        <f t="shared" si="3"/>
        <v>0</v>
      </c>
      <c r="P26" s="22"/>
      <c r="Q26" s="9">
        <f t="shared" si="4"/>
        <v>0</v>
      </c>
      <c r="R26" s="22"/>
      <c r="S26" s="9">
        <f t="shared" si="5"/>
        <v>0</v>
      </c>
      <c r="T26" s="22">
        <v>32</v>
      </c>
      <c r="U26" s="9">
        <f t="shared" si="6"/>
        <v>72.727272727272734</v>
      </c>
      <c r="V26" s="22"/>
      <c r="W26" s="9">
        <f t="shared" si="7"/>
        <v>0</v>
      </c>
      <c r="X26" s="22">
        <v>37</v>
      </c>
      <c r="Y26" s="9">
        <f t="shared" si="8"/>
        <v>77.083333333333343</v>
      </c>
      <c r="Z26" s="22"/>
      <c r="AA26" s="9">
        <f t="shared" si="9"/>
        <v>0</v>
      </c>
      <c r="AB26" s="49"/>
      <c r="AC26" s="9">
        <f t="shared" si="10"/>
        <v>0</v>
      </c>
      <c r="AD26" s="49"/>
      <c r="AE26" s="9">
        <f t="shared" si="11"/>
        <v>0</v>
      </c>
      <c r="AF26" s="49"/>
      <c r="AG26" s="9">
        <f t="shared" si="12"/>
        <v>0</v>
      </c>
      <c r="AH26" s="49"/>
      <c r="AI26" s="9">
        <f t="shared" si="13"/>
        <v>0</v>
      </c>
      <c r="AJ26" s="39">
        <f t="shared" si="14"/>
        <v>149.81060606060606</v>
      </c>
      <c r="AK26" s="19">
        <f t="shared" si="15"/>
        <v>149.81060606060606</v>
      </c>
      <c r="AL26" s="17">
        <f t="shared" si="16"/>
        <v>0</v>
      </c>
      <c r="AM26" s="17">
        <f t="shared" si="17"/>
        <v>0</v>
      </c>
      <c r="AN26" s="17">
        <f t="shared" si="18"/>
        <v>0</v>
      </c>
      <c r="AO26" s="17">
        <f t="shared" si="19"/>
        <v>0</v>
      </c>
      <c r="AP26" s="17">
        <f t="shared" si="20"/>
        <v>0</v>
      </c>
      <c r="AQ26" s="17">
        <f t="shared" si="21"/>
        <v>0</v>
      </c>
      <c r="AR26" s="17">
        <f t="shared" si="22"/>
        <v>72.727272727272734</v>
      </c>
      <c r="AS26" s="17">
        <f t="shared" si="23"/>
        <v>0</v>
      </c>
      <c r="AT26" s="17">
        <f t="shared" si="24"/>
        <v>77.083333333333343</v>
      </c>
      <c r="AU26" s="17">
        <f t="shared" si="25"/>
        <v>0</v>
      </c>
      <c r="AV26" s="17">
        <f t="shared" si="26"/>
        <v>0</v>
      </c>
      <c r="AW26" s="17">
        <f t="shared" si="27"/>
        <v>0</v>
      </c>
      <c r="AX26" s="17">
        <f t="shared" si="28"/>
        <v>0</v>
      </c>
      <c r="AY26" s="17">
        <f t="shared" si="29"/>
        <v>0</v>
      </c>
      <c r="AZ26" s="50">
        <f t="shared" si="30"/>
        <v>69</v>
      </c>
      <c r="BA26" s="30">
        <f t="shared" si="31"/>
        <v>69</v>
      </c>
      <c r="BB26" s="16">
        <f t="shared" si="32"/>
        <v>0</v>
      </c>
      <c r="BC26" s="16">
        <f t="shared" si="33"/>
        <v>0</v>
      </c>
      <c r="BD26" s="16">
        <f t="shared" si="34"/>
        <v>0</v>
      </c>
      <c r="BE26" s="16">
        <f t="shared" si="35"/>
        <v>0</v>
      </c>
      <c r="BF26" s="16">
        <f t="shared" si="36"/>
        <v>0</v>
      </c>
      <c r="BG26" s="16">
        <f t="shared" si="37"/>
        <v>0</v>
      </c>
      <c r="BH26" s="16">
        <f t="shared" si="38"/>
        <v>32</v>
      </c>
      <c r="BI26" s="16">
        <f t="shared" si="39"/>
        <v>0</v>
      </c>
      <c r="BJ26" s="16">
        <f t="shared" si="40"/>
        <v>37</v>
      </c>
      <c r="BK26" s="16">
        <f t="shared" si="41"/>
        <v>0</v>
      </c>
      <c r="BL26" s="16">
        <f t="shared" si="42"/>
        <v>0</v>
      </c>
      <c r="BM26" s="16">
        <f t="shared" si="43"/>
        <v>0</v>
      </c>
      <c r="BN26" s="16">
        <f t="shared" si="44"/>
        <v>0</v>
      </c>
      <c r="BO26" s="16">
        <f t="shared" si="45"/>
        <v>0</v>
      </c>
    </row>
    <row r="27" spans="1:67" ht="24" customHeight="1" x14ac:dyDescent="0.25">
      <c r="A27" s="1">
        <v>25</v>
      </c>
      <c r="B27" s="12" t="s">
        <v>33</v>
      </c>
      <c r="C27" s="13" t="s">
        <v>25</v>
      </c>
      <c r="D27" s="14" t="s">
        <v>29</v>
      </c>
      <c r="E27" s="14" t="s">
        <v>31</v>
      </c>
      <c r="F27" s="45" t="s">
        <v>0</v>
      </c>
      <c r="G27" s="42" t="s">
        <v>46</v>
      </c>
      <c r="H27" s="22"/>
      <c r="I27" s="9">
        <f t="shared" si="0"/>
        <v>0</v>
      </c>
      <c r="J27" s="22"/>
      <c r="K27" s="9">
        <f t="shared" si="1"/>
        <v>0</v>
      </c>
      <c r="L27" s="22"/>
      <c r="M27" s="9">
        <f t="shared" si="2"/>
        <v>0</v>
      </c>
      <c r="N27" s="22"/>
      <c r="O27" s="9">
        <f t="shared" si="3"/>
        <v>0</v>
      </c>
      <c r="P27" s="22"/>
      <c r="Q27" s="9">
        <f t="shared" si="4"/>
        <v>0</v>
      </c>
      <c r="R27" s="22"/>
      <c r="S27" s="9">
        <f t="shared" si="5"/>
        <v>0</v>
      </c>
      <c r="T27" s="22"/>
      <c r="U27" s="9">
        <f t="shared" si="6"/>
        <v>0</v>
      </c>
      <c r="V27" s="22"/>
      <c r="W27" s="9">
        <f t="shared" si="7"/>
        <v>0</v>
      </c>
      <c r="X27" s="22"/>
      <c r="Y27" s="9">
        <f t="shared" si="8"/>
        <v>0</v>
      </c>
      <c r="Z27" s="22"/>
      <c r="AA27" s="9">
        <f t="shared" si="9"/>
        <v>0</v>
      </c>
      <c r="AB27" s="49">
        <v>31</v>
      </c>
      <c r="AC27" s="9">
        <f t="shared" si="10"/>
        <v>70.454545454545453</v>
      </c>
      <c r="AD27" s="49">
        <v>33</v>
      </c>
      <c r="AE27" s="9">
        <f t="shared" si="11"/>
        <v>68.75</v>
      </c>
      <c r="AF27" s="49"/>
      <c r="AG27" s="9">
        <f t="shared" si="12"/>
        <v>0</v>
      </c>
      <c r="AH27" s="49"/>
      <c r="AI27" s="9">
        <f t="shared" si="13"/>
        <v>0</v>
      </c>
      <c r="AJ27" s="39">
        <f t="shared" si="14"/>
        <v>139.20454545454544</v>
      </c>
      <c r="AK27" s="19">
        <f t="shared" si="15"/>
        <v>139.20454545454544</v>
      </c>
      <c r="AL27" s="17">
        <f t="shared" si="16"/>
        <v>0</v>
      </c>
      <c r="AM27" s="17">
        <f t="shared" si="17"/>
        <v>0</v>
      </c>
      <c r="AN27" s="17">
        <f t="shared" si="18"/>
        <v>0</v>
      </c>
      <c r="AO27" s="17">
        <f t="shared" si="19"/>
        <v>0</v>
      </c>
      <c r="AP27" s="17">
        <f t="shared" si="20"/>
        <v>0</v>
      </c>
      <c r="AQ27" s="17">
        <f t="shared" si="21"/>
        <v>0</v>
      </c>
      <c r="AR27" s="17">
        <f t="shared" si="22"/>
        <v>0</v>
      </c>
      <c r="AS27" s="17">
        <f t="shared" si="23"/>
        <v>0</v>
      </c>
      <c r="AT27" s="17">
        <f t="shared" si="24"/>
        <v>0</v>
      </c>
      <c r="AU27" s="17">
        <f t="shared" si="25"/>
        <v>0</v>
      </c>
      <c r="AV27" s="17">
        <f t="shared" si="26"/>
        <v>70.454545454545453</v>
      </c>
      <c r="AW27" s="17">
        <f t="shared" si="27"/>
        <v>68.75</v>
      </c>
      <c r="AX27" s="17">
        <f t="shared" si="28"/>
        <v>0</v>
      </c>
      <c r="AY27" s="17">
        <f t="shared" si="29"/>
        <v>0</v>
      </c>
      <c r="AZ27" s="50">
        <f t="shared" si="30"/>
        <v>64</v>
      </c>
      <c r="BA27" s="30">
        <f t="shared" si="31"/>
        <v>64</v>
      </c>
      <c r="BB27" s="16">
        <f t="shared" si="32"/>
        <v>0</v>
      </c>
      <c r="BC27" s="16">
        <f t="shared" si="33"/>
        <v>0</v>
      </c>
      <c r="BD27" s="16">
        <f t="shared" si="34"/>
        <v>0</v>
      </c>
      <c r="BE27" s="16">
        <f t="shared" si="35"/>
        <v>0</v>
      </c>
      <c r="BF27" s="16">
        <f t="shared" si="36"/>
        <v>0</v>
      </c>
      <c r="BG27" s="16">
        <f t="shared" si="37"/>
        <v>0</v>
      </c>
      <c r="BH27" s="16">
        <f t="shared" si="38"/>
        <v>0</v>
      </c>
      <c r="BI27" s="16">
        <f t="shared" si="39"/>
        <v>0</v>
      </c>
      <c r="BJ27" s="16">
        <f t="shared" si="40"/>
        <v>0</v>
      </c>
      <c r="BK27" s="16">
        <f t="shared" si="41"/>
        <v>0</v>
      </c>
      <c r="BL27" s="16">
        <f t="shared" si="42"/>
        <v>31</v>
      </c>
      <c r="BM27" s="16">
        <f t="shared" si="43"/>
        <v>33</v>
      </c>
      <c r="BN27" s="16">
        <f t="shared" si="44"/>
        <v>0</v>
      </c>
      <c r="BO27" s="16">
        <f t="shared" si="45"/>
        <v>0</v>
      </c>
    </row>
    <row r="28" spans="1:67" ht="24" customHeight="1" x14ac:dyDescent="0.25">
      <c r="A28" s="1">
        <v>26</v>
      </c>
      <c r="B28" s="12" t="s">
        <v>190</v>
      </c>
      <c r="C28" s="13" t="s">
        <v>191</v>
      </c>
      <c r="D28" s="14" t="s">
        <v>192</v>
      </c>
      <c r="E28" s="14" t="s">
        <v>193</v>
      </c>
      <c r="F28" s="45" t="s">
        <v>0</v>
      </c>
      <c r="G28" s="42" t="s">
        <v>155</v>
      </c>
      <c r="H28" s="22"/>
      <c r="I28" s="9">
        <f t="shared" si="0"/>
        <v>0</v>
      </c>
      <c r="J28" s="22"/>
      <c r="K28" s="9">
        <f t="shared" si="1"/>
        <v>0</v>
      </c>
      <c r="L28" s="22"/>
      <c r="M28" s="9">
        <f t="shared" si="2"/>
        <v>0</v>
      </c>
      <c r="N28" s="22"/>
      <c r="O28" s="9">
        <f t="shared" si="3"/>
        <v>0</v>
      </c>
      <c r="P28" s="22"/>
      <c r="Q28" s="9">
        <f t="shared" si="4"/>
        <v>0</v>
      </c>
      <c r="R28" s="22"/>
      <c r="S28" s="9">
        <f t="shared" si="5"/>
        <v>0</v>
      </c>
      <c r="T28" s="22"/>
      <c r="U28" s="9">
        <f t="shared" si="6"/>
        <v>0</v>
      </c>
      <c r="V28" s="22"/>
      <c r="W28" s="9">
        <f t="shared" si="7"/>
        <v>0</v>
      </c>
      <c r="X28" s="22">
        <v>23</v>
      </c>
      <c r="Y28" s="9">
        <f t="shared" si="8"/>
        <v>47.916666666666671</v>
      </c>
      <c r="Z28" s="22"/>
      <c r="AA28" s="9">
        <f t="shared" si="9"/>
        <v>0</v>
      </c>
      <c r="AB28" s="49">
        <v>17</v>
      </c>
      <c r="AC28" s="9">
        <f t="shared" si="10"/>
        <v>38.636363636363633</v>
      </c>
      <c r="AD28" s="49">
        <v>15</v>
      </c>
      <c r="AE28" s="9">
        <f t="shared" si="11"/>
        <v>31.25</v>
      </c>
      <c r="AF28" s="49"/>
      <c r="AG28" s="9">
        <f t="shared" si="12"/>
        <v>0</v>
      </c>
      <c r="AH28" s="49"/>
      <c r="AI28" s="9">
        <f t="shared" si="13"/>
        <v>0</v>
      </c>
      <c r="AJ28" s="39">
        <f t="shared" si="14"/>
        <v>117.80303030303031</v>
      </c>
      <c r="AK28" s="19">
        <f t="shared" si="15"/>
        <v>117.80303030303031</v>
      </c>
      <c r="AL28" s="17">
        <f t="shared" si="16"/>
        <v>0</v>
      </c>
      <c r="AM28" s="17">
        <f t="shared" si="17"/>
        <v>0</v>
      </c>
      <c r="AN28" s="17">
        <f t="shared" si="18"/>
        <v>0</v>
      </c>
      <c r="AO28" s="17">
        <f t="shared" si="19"/>
        <v>0</v>
      </c>
      <c r="AP28" s="17">
        <f t="shared" si="20"/>
        <v>0</v>
      </c>
      <c r="AQ28" s="17">
        <f t="shared" si="21"/>
        <v>0</v>
      </c>
      <c r="AR28" s="17">
        <f t="shared" si="22"/>
        <v>0</v>
      </c>
      <c r="AS28" s="17">
        <f t="shared" si="23"/>
        <v>0</v>
      </c>
      <c r="AT28" s="17">
        <f t="shared" si="24"/>
        <v>47.916666666666671</v>
      </c>
      <c r="AU28" s="17">
        <f t="shared" si="25"/>
        <v>0</v>
      </c>
      <c r="AV28" s="17">
        <f t="shared" si="26"/>
        <v>38.636363636363633</v>
      </c>
      <c r="AW28" s="17">
        <f t="shared" si="27"/>
        <v>31.25</v>
      </c>
      <c r="AX28" s="17">
        <f t="shared" si="28"/>
        <v>0</v>
      </c>
      <c r="AY28" s="17">
        <f t="shared" si="29"/>
        <v>0</v>
      </c>
      <c r="AZ28" s="50">
        <f t="shared" si="30"/>
        <v>55</v>
      </c>
      <c r="BA28" s="30">
        <f t="shared" si="31"/>
        <v>55</v>
      </c>
      <c r="BB28" s="16">
        <f t="shared" si="32"/>
        <v>0</v>
      </c>
      <c r="BC28" s="16">
        <f t="shared" si="33"/>
        <v>0</v>
      </c>
      <c r="BD28" s="16">
        <f t="shared" si="34"/>
        <v>0</v>
      </c>
      <c r="BE28" s="16">
        <f t="shared" si="35"/>
        <v>0</v>
      </c>
      <c r="BF28" s="16">
        <f t="shared" si="36"/>
        <v>0</v>
      </c>
      <c r="BG28" s="16">
        <f t="shared" si="37"/>
        <v>0</v>
      </c>
      <c r="BH28" s="16">
        <f t="shared" si="38"/>
        <v>0</v>
      </c>
      <c r="BI28" s="16">
        <f t="shared" si="39"/>
        <v>0</v>
      </c>
      <c r="BJ28" s="16">
        <f t="shared" si="40"/>
        <v>23</v>
      </c>
      <c r="BK28" s="16">
        <f t="shared" si="41"/>
        <v>0</v>
      </c>
      <c r="BL28" s="16">
        <f t="shared" si="42"/>
        <v>17</v>
      </c>
      <c r="BM28" s="16">
        <f t="shared" si="43"/>
        <v>15</v>
      </c>
      <c r="BN28" s="16">
        <f t="shared" si="44"/>
        <v>0</v>
      </c>
      <c r="BO28" s="16">
        <f t="shared" si="45"/>
        <v>0</v>
      </c>
    </row>
    <row r="29" spans="1:67" ht="24" customHeight="1" x14ac:dyDescent="0.25">
      <c r="A29" s="1">
        <v>27</v>
      </c>
      <c r="B29" s="12" t="s">
        <v>160</v>
      </c>
      <c r="C29" s="13" t="s">
        <v>95</v>
      </c>
      <c r="D29" s="14" t="s">
        <v>161</v>
      </c>
      <c r="E29" s="14" t="s">
        <v>31</v>
      </c>
      <c r="F29" s="45" t="s">
        <v>0</v>
      </c>
      <c r="G29" s="42" t="s">
        <v>46</v>
      </c>
      <c r="H29" s="22"/>
      <c r="I29" s="9">
        <f t="shared" si="0"/>
        <v>0</v>
      </c>
      <c r="J29" s="22"/>
      <c r="K29" s="9">
        <f t="shared" si="1"/>
        <v>0</v>
      </c>
      <c r="L29" s="22"/>
      <c r="M29" s="9">
        <f t="shared" si="2"/>
        <v>0</v>
      </c>
      <c r="N29" s="22"/>
      <c r="O29" s="9">
        <f t="shared" si="3"/>
        <v>0</v>
      </c>
      <c r="P29" s="22"/>
      <c r="Q29" s="9">
        <f t="shared" si="4"/>
        <v>0</v>
      </c>
      <c r="R29" s="22"/>
      <c r="S29" s="9">
        <f t="shared" si="5"/>
        <v>0</v>
      </c>
      <c r="T29" s="22">
        <v>23</v>
      </c>
      <c r="U29" s="9">
        <f t="shared" si="6"/>
        <v>52.272727272727273</v>
      </c>
      <c r="V29" s="22">
        <v>29</v>
      </c>
      <c r="W29" s="9">
        <f t="shared" si="7"/>
        <v>60.416666666666664</v>
      </c>
      <c r="X29" s="22"/>
      <c r="Y29" s="9">
        <f t="shared" si="8"/>
        <v>0</v>
      </c>
      <c r="Z29" s="22"/>
      <c r="AA29" s="9">
        <f t="shared" si="9"/>
        <v>0</v>
      </c>
      <c r="AB29" s="49"/>
      <c r="AC29" s="9">
        <f t="shared" si="10"/>
        <v>0</v>
      </c>
      <c r="AD29" s="49"/>
      <c r="AE29" s="9">
        <f t="shared" si="11"/>
        <v>0</v>
      </c>
      <c r="AF29" s="49"/>
      <c r="AG29" s="9">
        <f t="shared" si="12"/>
        <v>0</v>
      </c>
      <c r="AH29" s="49"/>
      <c r="AI29" s="9">
        <f t="shared" si="13"/>
        <v>0</v>
      </c>
      <c r="AJ29" s="39">
        <f t="shared" si="14"/>
        <v>112.68939393939394</v>
      </c>
      <c r="AK29" s="19">
        <f t="shared" si="15"/>
        <v>112.68939393939394</v>
      </c>
      <c r="AL29" s="17">
        <f t="shared" si="16"/>
        <v>0</v>
      </c>
      <c r="AM29" s="17">
        <f t="shared" si="17"/>
        <v>0</v>
      </c>
      <c r="AN29" s="17">
        <f t="shared" si="18"/>
        <v>0</v>
      </c>
      <c r="AO29" s="17">
        <f t="shared" si="19"/>
        <v>0</v>
      </c>
      <c r="AP29" s="17">
        <f t="shared" si="20"/>
        <v>0</v>
      </c>
      <c r="AQ29" s="17">
        <f t="shared" si="21"/>
        <v>0</v>
      </c>
      <c r="AR29" s="17">
        <f t="shared" si="22"/>
        <v>52.272727272727273</v>
      </c>
      <c r="AS29" s="17">
        <f t="shared" si="23"/>
        <v>60.416666666666664</v>
      </c>
      <c r="AT29" s="17">
        <f t="shared" si="24"/>
        <v>0</v>
      </c>
      <c r="AU29" s="17">
        <f t="shared" si="25"/>
        <v>0</v>
      </c>
      <c r="AV29" s="17">
        <f t="shared" si="26"/>
        <v>0</v>
      </c>
      <c r="AW29" s="17">
        <f t="shared" si="27"/>
        <v>0</v>
      </c>
      <c r="AX29" s="17">
        <f t="shared" si="28"/>
        <v>0</v>
      </c>
      <c r="AY29" s="17">
        <f t="shared" si="29"/>
        <v>0</v>
      </c>
      <c r="AZ29" s="50">
        <f t="shared" si="30"/>
        <v>52</v>
      </c>
      <c r="BA29" s="30">
        <f t="shared" si="31"/>
        <v>52</v>
      </c>
      <c r="BB29" s="16">
        <f t="shared" si="32"/>
        <v>0</v>
      </c>
      <c r="BC29" s="16">
        <f t="shared" si="33"/>
        <v>0</v>
      </c>
      <c r="BD29" s="16">
        <f t="shared" si="34"/>
        <v>0</v>
      </c>
      <c r="BE29" s="16">
        <f t="shared" si="35"/>
        <v>0</v>
      </c>
      <c r="BF29" s="16">
        <f t="shared" si="36"/>
        <v>0</v>
      </c>
      <c r="BG29" s="16">
        <f t="shared" si="37"/>
        <v>0</v>
      </c>
      <c r="BH29" s="16">
        <f t="shared" si="38"/>
        <v>23</v>
      </c>
      <c r="BI29" s="16">
        <f t="shared" si="39"/>
        <v>29</v>
      </c>
      <c r="BJ29" s="16">
        <f t="shared" si="40"/>
        <v>0</v>
      </c>
      <c r="BK29" s="16">
        <f t="shared" si="41"/>
        <v>0</v>
      </c>
      <c r="BL29" s="16">
        <f t="shared" si="42"/>
        <v>0</v>
      </c>
      <c r="BM29" s="16">
        <f t="shared" si="43"/>
        <v>0</v>
      </c>
      <c r="BN29" s="16">
        <f t="shared" si="44"/>
        <v>0</v>
      </c>
      <c r="BO29" s="16">
        <f t="shared" si="45"/>
        <v>0</v>
      </c>
    </row>
    <row r="30" spans="1:67" ht="24" customHeight="1" x14ac:dyDescent="0.25">
      <c r="A30" s="1">
        <v>28</v>
      </c>
      <c r="B30" s="12" t="s">
        <v>136</v>
      </c>
      <c r="C30" s="13" t="s">
        <v>80</v>
      </c>
      <c r="D30" s="14" t="s">
        <v>137</v>
      </c>
      <c r="E30" s="14" t="s">
        <v>31</v>
      </c>
      <c r="F30" s="45" t="s">
        <v>0</v>
      </c>
      <c r="G30" s="42" t="s">
        <v>46</v>
      </c>
      <c r="H30" s="22"/>
      <c r="I30" s="9">
        <f t="shared" si="0"/>
        <v>0</v>
      </c>
      <c r="J30" s="22"/>
      <c r="K30" s="9">
        <f t="shared" si="1"/>
        <v>0</v>
      </c>
      <c r="L30" s="22"/>
      <c r="M30" s="9">
        <f t="shared" si="2"/>
        <v>0</v>
      </c>
      <c r="N30" s="22"/>
      <c r="O30" s="9">
        <f t="shared" si="3"/>
        <v>0</v>
      </c>
      <c r="P30" s="22">
        <v>30</v>
      </c>
      <c r="Q30" s="9">
        <f t="shared" si="4"/>
        <v>65.217391304347828</v>
      </c>
      <c r="R30" s="22">
        <v>20</v>
      </c>
      <c r="S30" s="9">
        <f t="shared" si="5"/>
        <v>45.454545454545453</v>
      </c>
      <c r="T30" s="22"/>
      <c r="U30" s="9">
        <f t="shared" si="6"/>
        <v>0</v>
      </c>
      <c r="V30" s="22"/>
      <c r="W30" s="9">
        <f t="shared" si="7"/>
        <v>0</v>
      </c>
      <c r="X30" s="22"/>
      <c r="Y30" s="9">
        <f t="shared" si="8"/>
        <v>0</v>
      </c>
      <c r="Z30" s="22"/>
      <c r="AA30" s="9">
        <f t="shared" si="9"/>
        <v>0</v>
      </c>
      <c r="AB30" s="49"/>
      <c r="AC30" s="9">
        <f t="shared" si="10"/>
        <v>0</v>
      </c>
      <c r="AD30" s="49"/>
      <c r="AE30" s="9">
        <f t="shared" si="11"/>
        <v>0</v>
      </c>
      <c r="AF30" s="49"/>
      <c r="AG30" s="9">
        <f t="shared" si="12"/>
        <v>0</v>
      </c>
      <c r="AH30" s="49"/>
      <c r="AI30" s="9">
        <f t="shared" si="13"/>
        <v>0</v>
      </c>
      <c r="AJ30" s="39">
        <f t="shared" si="14"/>
        <v>110.67193675889328</v>
      </c>
      <c r="AK30" s="19">
        <f t="shared" si="15"/>
        <v>110.67193675889328</v>
      </c>
      <c r="AL30" s="17">
        <f t="shared" si="16"/>
        <v>0</v>
      </c>
      <c r="AM30" s="17">
        <f t="shared" si="17"/>
        <v>0</v>
      </c>
      <c r="AN30" s="17">
        <f t="shared" si="18"/>
        <v>0</v>
      </c>
      <c r="AO30" s="17">
        <f t="shared" si="19"/>
        <v>0</v>
      </c>
      <c r="AP30" s="17">
        <f t="shared" si="20"/>
        <v>65.217391304347828</v>
      </c>
      <c r="AQ30" s="17">
        <f t="shared" si="21"/>
        <v>45.454545454545453</v>
      </c>
      <c r="AR30" s="17">
        <f t="shared" si="22"/>
        <v>0</v>
      </c>
      <c r="AS30" s="17">
        <f t="shared" si="23"/>
        <v>0</v>
      </c>
      <c r="AT30" s="17">
        <f t="shared" si="24"/>
        <v>0</v>
      </c>
      <c r="AU30" s="17">
        <f t="shared" si="25"/>
        <v>0</v>
      </c>
      <c r="AV30" s="17">
        <f t="shared" si="26"/>
        <v>0</v>
      </c>
      <c r="AW30" s="17">
        <f t="shared" si="27"/>
        <v>0</v>
      </c>
      <c r="AX30" s="17">
        <f t="shared" si="28"/>
        <v>0</v>
      </c>
      <c r="AY30" s="17">
        <f t="shared" si="29"/>
        <v>0</v>
      </c>
      <c r="AZ30" s="50">
        <f t="shared" si="30"/>
        <v>50</v>
      </c>
      <c r="BA30" s="30">
        <f t="shared" si="31"/>
        <v>50</v>
      </c>
      <c r="BB30" s="16">
        <f t="shared" si="32"/>
        <v>0</v>
      </c>
      <c r="BC30" s="16">
        <f t="shared" si="33"/>
        <v>0</v>
      </c>
      <c r="BD30" s="16">
        <f t="shared" si="34"/>
        <v>0</v>
      </c>
      <c r="BE30" s="16">
        <f t="shared" si="35"/>
        <v>0</v>
      </c>
      <c r="BF30" s="16">
        <f t="shared" si="36"/>
        <v>30</v>
      </c>
      <c r="BG30" s="16">
        <f t="shared" si="37"/>
        <v>20</v>
      </c>
      <c r="BH30" s="16">
        <f t="shared" si="38"/>
        <v>0</v>
      </c>
      <c r="BI30" s="16">
        <f t="shared" si="39"/>
        <v>0</v>
      </c>
      <c r="BJ30" s="16">
        <f t="shared" si="40"/>
        <v>0</v>
      </c>
      <c r="BK30" s="16">
        <f t="shared" si="41"/>
        <v>0</v>
      </c>
      <c r="BL30" s="16">
        <f t="shared" si="42"/>
        <v>0</v>
      </c>
      <c r="BM30" s="16">
        <f t="shared" si="43"/>
        <v>0</v>
      </c>
      <c r="BN30" s="16">
        <f t="shared" si="44"/>
        <v>0</v>
      </c>
      <c r="BO30" s="16">
        <f t="shared" si="45"/>
        <v>0</v>
      </c>
    </row>
    <row r="31" spans="1:67" ht="24" customHeight="1" x14ac:dyDescent="0.25">
      <c r="A31" s="1">
        <v>29</v>
      </c>
      <c r="B31" s="12" t="s">
        <v>87</v>
      </c>
      <c r="C31" s="13" t="s">
        <v>108</v>
      </c>
      <c r="D31" s="14" t="s">
        <v>21</v>
      </c>
      <c r="E31" s="14" t="s">
        <v>31</v>
      </c>
      <c r="F31" s="45" t="s">
        <v>0</v>
      </c>
      <c r="G31" s="42" t="s">
        <v>46</v>
      </c>
      <c r="H31" s="22"/>
      <c r="I31" s="9">
        <f t="shared" si="0"/>
        <v>0</v>
      </c>
      <c r="J31" s="22"/>
      <c r="K31" s="9">
        <f t="shared" si="1"/>
        <v>0</v>
      </c>
      <c r="L31" s="22"/>
      <c r="M31" s="9">
        <f t="shared" si="2"/>
        <v>0</v>
      </c>
      <c r="N31" s="22"/>
      <c r="O31" s="9">
        <f t="shared" si="3"/>
        <v>0</v>
      </c>
      <c r="P31" s="22"/>
      <c r="Q31" s="9">
        <f t="shared" si="4"/>
        <v>0</v>
      </c>
      <c r="R31" s="22"/>
      <c r="S31" s="9">
        <f t="shared" si="5"/>
        <v>0</v>
      </c>
      <c r="T31" s="22"/>
      <c r="U31" s="9">
        <f t="shared" si="6"/>
        <v>0</v>
      </c>
      <c r="V31" s="22"/>
      <c r="W31" s="9">
        <f t="shared" si="7"/>
        <v>0</v>
      </c>
      <c r="X31" s="22"/>
      <c r="Y31" s="9">
        <f t="shared" si="8"/>
        <v>0</v>
      </c>
      <c r="Z31" s="22"/>
      <c r="AA31" s="9">
        <f t="shared" si="9"/>
        <v>0</v>
      </c>
      <c r="AB31" s="49">
        <v>23</v>
      </c>
      <c r="AC31" s="9">
        <f t="shared" si="10"/>
        <v>52.272727272727273</v>
      </c>
      <c r="AD31" s="49">
        <v>25</v>
      </c>
      <c r="AE31" s="9">
        <f t="shared" si="11"/>
        <v>52.083333333333336</v>
      </c>
      <c r="AF31" s="49"/>
      <c r="AG31" s="9">
        <f t="shared" si="12"/>
        <v>0</v>
      </c>
      <c r="AH31" s="49"/>
      <c r="AI31" s="9">
        <f t="shared" si="13"/>
        <v>0</v>
      </c>
      <c r="AJ31" s="39">
        <f t="shared" si="14"/>
        <v>104.35606060606061</v>
      </c>
      <c r="AK31" s="19">
        <f t="shared" si="15"/>
        <v>104.35606060606061</v>
      </c>
      <c r="AL31" s="17">
        <f t="shared" si="16"/>
        <v>0</v>
      </c>
      <c r="AM31" s="17">
        <f t="shared" si="17"/>
        <v>0</v>
      </c>
      <c r="AN31" s="17">
        <f t="shared" si="18"/>
        <v>0</v>
      </c>
      <c r="AO31" s="17">
        <f t="shared" si="19"/>
        <v>0</v>
      </c>
      <c r="AP31" s="17">
        <f t="shared" si="20"/>
        <v>0</v>
      </c>
      <c r="AQ31" s="17">
        <f t="shared" si="21"/>
        <v>0</v>
      </c>
      <c r="AR31" s="17">
        <f t="shared" si="22"/>
        <v>0</v>
      </c>
      <c r="AS31" s="17">
        <f t="shared" si="23"/>
        <v>0</v>
      </c>
      <c r="AT31" s="17">
        <f t="shared" si="24"/>
        <v>0</v>
      </c>
      <c r="AU31" s="17">
        <f t="shared" si="25"/>
        <v>0</v>
      </c>
      <c r="AV31" s="17">
        <f t="shared" si="26"/>
        <v>52.272727272727273</v>
      </c>
      <c r="AW31" s="17">
        <f t="shared" si="27"/>
        <v>52.083333333333336</v>
      </c>
      <c r="AX31" s="17">
        <f t="shared" si="28"/>
        <v>0</v>
      </c>
      <c r="AY31" s="17">
        <f t="shared" si="29"/>
        <v>0</v>
      </c>
      <c r="AZ31" s="50">
        <f t="shared" si="30"/>
        <v>48</v>
      </c>
      <c r="BA31" s="30">
        <f t="shared" si="31"/>
        <v>48</v>
      </c>
      <c r="BB31" s="16">
        <f t="shared" si="32"/>
        <v>0</v>
      </c>
      <c r="BC31" s="16">
        <f t="shared" si="33"/>
        <v>0</v>
      </c>
      <c r="BD31" s="16">
        <f t="shared" si="34"/>
        <v>0</v>
      </c>
      <c r="BE31" s="16">
        <f t="shared" si="35"/>
        <v>0</v>
      </c>
      <c r="BF31" s="16">
        <f t="shared" si="36"/>
        <v>0</v>
      </c>
      <c r="BG31" s="16">
        <f t="shared" si="37"/>
        <v>0</v>
      </c>
      <c r="BH31" s="16">
        <f t="shared" si="38"/>
        <v>0</v>
      </c>
      <c r="BI31" s="16">
        <f t="shared" si="39"/>
        <v>0</v>
      </c>
      <c r="BJ31" s="16">
        <f t="shared" si="40"/>
        <v>0</v>
      </c>
      <c r="BK31" s="16">
        <f t="shared" si="41"/>
        <v>0</v>
      </c>
      <c r="BL31" s="16">
        <f t="shared" si="42"/>
        <v>23</v>
      </c>
      <c r="BM31" s="16">
        <f t="shared" si="43"/>
        <v>25</v>
      </c>
      <c r="BN31" s="16">
        <f t="shared" si="44"/>
        <v>0</v>
      </c>
      <c r="BO31" s="16">
        <f t="shared" si="45"/>
        <v>0</v>
      </c>
    </row>
    <row r="32" spans="1:67" ht="24" customHeight="1" x14ac:dyDescent="0.25">
      <c r="A32" s="1">
        <v>30</v>
      </c>
      <c r="B32" s="12" t="s">
        <v>51</v>
      </c>
      <c r="C32" s="13" t="s">
        <v>38</v>
      </c>
      <c r="D32" s="14" t="s">
        <v>86</v>
      </c>
      <c r="E32" s="14" t="s">
        <v>22</v>
      </c>
      <c r="F32" s="45" t="s">
        <v>47</v>
      </c>
      <c r="G32" s="42" t="s">
        <v>46</v>
      </c>
      <c r="H32" s="22"/>
      <c r="I32" s="9">
        <f t="shared" si="0"/>
        <v>0</v>
      </c>
      <c r="J32" s="22"/>
      <c r="K32" s="9">
        <f t="shared" si="1"/>
        <v>0</v>
      </c>
      <c r="L32" s="22"/>
      <c r="M32" s="9">
        <f t="shared" si="2"/>
        <v>0</v>
      </c>
      <c r="N32" s="22"/>
      <c r="O32" s="9">
        <f t="shared" si="3"/>
        <v>0</v>
      </c>
      <c r="P32" s="22">
        <v>20</v>
      </c>
      <c r="Q32" s="9">
        <f t="shared" si="4"/>
        <v>43.478260869565219</v>
      </c>
      <c r="R32" s="22"/>
      <c r="S32" s="9">
        <f t="shared" si="5"/>
        <v>0</v>
      </c>
      <c r="T32" s="22"/>
      <c r="U32" s="9">
        <f t="shared" si="6"/>
        <v>0</v>
      </c>
      <c r="V32" s="22"/>
      <c r="W32" s="9">
        <f t="shared" si="7"/>
        <v>0</v>
      </c>
      <c r="X32" s="22">
        <v>10</v>
      </c>
      <c r="Y32" s="9">
        <f t="shared" si="8"/>
        <v>20.833333333333336</v>
      </c>
      <c r="Z32" s="22">
        <v>14</v>
      </c>
      <c r="AA32" s="9">
        <f t="shared" si="9"/>
        <v>31.111111111111111</v>
      </c>
      <c r="AB32" s="49"/>
      <c r="AC32" s="9">
        <f t="shared" si="10"/>
        <v>0</v>
      </c>
      <c r="AD32" s="49"/>
      <c r="AE32" s="9">
        <f t="shared" si="11"/>
        <v>0</v>
      </c>
      <c r="AF32" s="49"/>
      <c r="AG32" s="9">
        <f t="shared" si="12"/>
        <v>0</v>
      </c>
      <c r="AH32" s="49"/>
      <c r="AI32" s="9">
        <f t="shared" si="13"/>
        <v>0</v>
      </c>
      <c r="AJ32" s="39">
        <f t="shared" si="14"/>
        <v>95.422705314009676</v>
      </c>
      <c r="AK32" s="19">
        <f t="shared" si="15"/>
        <v>95.422705314009676</v>
      </c>
      <c r="AL32" s="17">
        <f t="shared" si="16"/>
        <v>0</v>
      </c>
      <c r="AM32" s="17">
        <f t="shared" si="17"/>
        <v>0</v>
      </c>
      <c r="AN32" s="17">
        <f t="shared" si="18"/>
        <v>0</v>
      </c>
      <c r="AO32" s="17">
        <f t="shared" si="19"/>
        <v>0</v>
      </c>
      <c r="AP32" s="17">
        <f t="shared" si="20"/>
        <v>43.478260869565219</v>
      </c>
      <c r="AQ32" s="17">
        <f t="shared" si="21"/>
        <v>0</v>
      </c>
      <c r="AR32" s="17">
        <f t="shared" si="22"/>
        <v>0</v>
      </c>
      <c r="AS32" s="17">
        <f t="shared" si="23"/>
        <v>0</v>
      </c>
      <c r="AT32" s="17">
        <f t="shared" si="24"/>
        <v>20.833333333333336</v>
      </c>
      <c r="AU32" s="17">
        <f t="shared" si="25"/>
        <v>31.111111111111111</v>
      </c>
      <c r="AV32" s="17">
        <f t="shared" si="26"/>
        <v>0</v>
      </c>
      <c r="AW32" s="17">
        <f t="shared" si="27"/>
        <v>0</v>
      </c>
      <c r="AX32" s="17">
        <f t="shared" si="28"/>
        <v>0</v>
      </c>
      <c r="AY32" s="17">
        <f t="shared" si="29"/>
        <v>0</v>
      </c>
      <c r="AZ32" s="50">
        <f t="shared" si="30"/>
        <v>44</v>
      </c>
      <c r="BA32" s="30">
        <f t="shared" si="31"/>
        <v>44</v>
      </c>
      <c r="BB32" s="16">
        <f t="shared" si="32"/>
        <v>0</v>
      </c>
      <c r="BC32" s="16">
        <f t="shared" si="33"/>
        <v>0</v>
      </c>
      <c r="BD32" s="16">
        <f t="shared" si="34"/>
        <v>0</v>
      </c>
      <c r="BE32" s="16">
        <f t="shared" si="35"/>
        <v>0</v>
      </c>
      <c r="BF32" s="16">
        <f t="shared" si="36"/>
        <v>20</v>
      </c>
      <c r="BG32" s="16">
        <f t="shared" si="37"/>
        <v>0</v>
      </c>
      <c r="BH32" s="16">
        <f t="shared" si="38"/>
        <v>0</v>
      </c>
      <c r="BI32" s="16">
        <f t="shared" si="39"/>
        <v>0</v>
      </c>
      <c r="BJ32" s="16">
        <f t="shared" si="40"/>
        <v>10</v>
      </c>
      <c r="BK32" s="16">
        <f t="shared" si="41"/>
        <v>14</v>
      </c>
      <c r="BL32" s="16">
        <f t="shared" si="42"/>
        <v>0</v>
      </c>
      <c r="BM32" s="16">
        <f t="shared" si="43"/>
        <v>0</v>
      </c>
      <c r="BN32" s="16">
        <f t="shared" si="44"/>
        <v>0</v>
      </c>
      <c r="BO32" s="16">
        <f t="shared" si="45"/>
        <v>0</v>
      </c>
    </row>
    <row r="33" spans="1:67" ht="24" customHeight="1" x14ac:dyDescent="0.25">
      <c r="A33" s="1">
        <v>31</v>
      </c>
      <c r="B33" s="12" t="s">
        <v>23</v>
      </c>
      <c r="C33" s="13" t="s">
        <v>20</v>
      </c>
      <c r="D33" s="14" t="s">
        <v>21</v>
      </c>
      <c r="E33" s="14" t="s">
        <v>22</v>
      </c>
      <c r="F33" s="45" t="s">
        <v>0</v>
      </c>
      <c r="G33" s="42" t="s">
        <v>46</v>
      </c>
      <c r="H33" s="22"/>
      <c r="I33" s="9">
        <f t="shared" si="0"/>
        <v>0</v>
      </c>
      <c r="J33" s="22"/>
      <c r="K33" s="9">
        <f t="shared" si="1"/>
        <v>0</v>
      </c>
      <c r="L33" s="22"/>
      <c r="M33" s="9">
        <f t="shared" si="2"/>
        <v>0</v>
      </c>
      <c r="N33" s="22"/>
      <c r="O33" s="9">
        <f t="shared" si="3"/>
        <v>0</v>
      </c>
      <c r="P33" s="22"/>
      <c r="Q33" s="9">
        <f t="shared" si="4"/>
        <v>0</v>
      </c>
      <c r="R33" s="22"/>
      <c r="S33" s="9">
        <f t="shared" si="5"/>
        <v>0</v>
      </c>
      <c r="T33" s="22"/>
      <c r="U33" s="9">
        <f t="shared" si="6"/>
        <v>0</v>
      </c>
      <c r="V33" s="22">
        <v>44</v>
      </c>
      <c r="W33" s="9">
        <f t="shared" si="7"/>
        <v>91.666666666666657</v>
      </c>
      <c r="X33" s="22"/>
      <c r="Y33" s="9">
        <f t="shared" si="8"/>
        <v>0</v>
      </c>
      <c r="Z33" s="22"/>
      <c r="AA33" s="9">
        <f t="shared" si="9"/>
        <v>0</v>
      </c>
      <c r="AB33" s="49"/>
      <c r="AC33" s="9">
        <f t="shared" si="10"/>
        <v>0</v>
      </c>
      <c r="AD33" s="49"/>
      <c r="AE33" s="9">
        <f t="shared" si="11"/>
        <v>0</v>
      </c>
      <c r="AF33" s="49"/>
      <c r="AG33" s="9">
        <f t="shared" si="12"/>
        <v>0</v>
      </c>
      <c r="AH33" s="49"/>
      <c r="AI33" s="9">
        <f t="shared" si="13"/>
        <v>0</v>
      </c>
      <c r="AJ33" s="39">
        <f t="shared" si="14"/>
        <v>91.666666666666657</v>
      </c>
      <c r="AK33" s="19">
        <f t="shared" si="15"/>
        <v>91.666666666666657</v>
      </c>
      <c r="AL33" s="17">
        <f t="shared" si="16"/>
        <v>0</v>
      </c>
      <c r="AM33" s="17">
        <f t="shared" si="17"/>
        <v>0</v>
      </c>
      <c r="AN33" s="17">
        <f t="shared" si="18"/>
        <v>0</v>
      </c>
      <c r="AO33" s="17">
        <f t="shared" si="19"/>
        <v>0</v>
      </c>
      <c r="AP33" s="17">
        <f t="shared" si="20"/>
        <v>0</v>
      </c>
      <c r="AQ33" s="17">
        <f t="shared" si="21"/>
        <v>0</v>
      </c>
      <c r="AR33" s="17">
        <f t="shared" si="22"/>
        <v>0</v>
      </c>
      <c r="AS33" s="17">
        <f t="shared" si="23"/>
        <v>91.666666666666657</v>
      </c>
      <c r="AT33" s="17">
        <f t="shared" si="24"/>
        <v>0</v>
      </c>
      <c r="AU33" s="17">
        <f t="shared" si="25"/>
        <v>0</v>
      </c>
      <c r="AV33" s="17">
        <f t="shared" si="26"/>
        <v>0</v>
      </c>
      <c r="AW33" s="17">
        <f t="shared" si="27"/>
        <v>0</v>
      </c>
      <c r="AX33" s="17">
        <f t="shared" si="28"/>
        <v>0</v>
      </c>
      <c r="AY33" s="17">
        <f t="shared" si="29"/>
        <v>0</v>
      </c>
      <c r="AZ33" s="50">
        <f t="shared" si="30"/>
        <v>44</v>
      </c>
      <c r="BA33" s="30">
        <f t="shared" si="31"/>
        <v>44</v>
      </c>
      <c r="BB33" s="16">
        <f t="shared" si="32"/>
        <v>0</v>
      </c>
      <c r="BC33" s="16">
        <f t="shared" si="33"/>
        <v>0</v>
      </c>
      <c r="BD33" s="16">
        <f t="shared" si="34"/>
        <v>0</v>
      </c>
      <c r="BE33" s="16">
        <f t="shared" si="35"/>
        <v>0</v>
      </c>
      <c r="BF33" s="16">
        <f t="shared" si="36"/>
        <v>0</v>
      </c>
      <c r="BG33" s="16">
        <f t="shared" si="37"/>
        <v>0</v>
      </c>
      <c r="BH33" s="16">
        <f t="shared" si="38"/>
        <v>0</v>
      </c>
      <c r="BI33" s="16">
        <f t="shared" si="39"/>
        <v>44</v>
      </c>
      <c r="BJ33" s="16">
        <f t="shared" si="40"/>
        <v>0</v>
      </c>
      <c r="BK33" s="16">
        <f t="shared" si="41"/>
        <v>0</v>
      </c>
      <c r="BL33" s="16">
        <f t="shared" si="42"/>
        <v>0</v>
      </c>
      <c r="BM33" s="16">
        <f t="shared" si="43"/>
        <v>0</v>
      </c>
      <c r="BN33" s="16">
        <f t="shared" si="44"/>
        <v>0</v>
      </c>
      <c r="BO33" s="16">
        <f t="shared" si="45"/>
        <v>0</v>
      </c>
    </row>
    <row r="34" spans="1:67" ht="24" customHeight="1" x14ac:dyDescent="0.25">
      <c r="A34" s="1">
        <v>32</v>
      </c>
      <c r="B34" s="12" t="s">
        <v>34</v>
      </c>
      <c r="C34" s="13" t="s">
        <v>25</v>
      </c>
      <c r="D34" s="14" t="s">
        <v>21</v>
      </c>
      <c r="E34" s="14" t="s">
        <v>31</v>
      </c>
      <c r="F34" s="45" t="s">
        <v>0</v>
      </c>
      <c r="G34" s="42" t="s">
        <v>46</v>
      </c>
      <c r="H34" s="22"/>
      <c r="I34" s="9">
        <f t="shared" si="0"/>
        <v>0</v>
      </c>
      <c r="J34" s="22"/>
      <c r="K34" s="9">
        <f t="shared" si="1"/>
        <v>0</v>
      </c>
      <c r="L34" s="22"/>
      <c r="M34" s="9">
        <f t="shared" si="2"/>
        <v>0</v>
      </c>
      <c r="N34" s="22"/>
      <c r="O34" s="9">
        <f t="shared" si="3"/>
        <v>0</v>
      </c>
      <c r="P34" s="22"/>
      <c r="Q34" s="9">
        <f t="shared" si="4"/>
        <v>0</v>
      </c>
      <c r="R34" s="22"/>
      <c r="S34" s="9">
        <f t="shared" si="5"/>
        <v>0</v>
      </c>
      <c r="T34" s="22"/>
      <c r="U34" s="9">
        <f t="shared" si="6"/>
        <v>0</v>
      </c>
      <c r="V34" s="22"/>
      <c r="W34" s="9">
        <f t="shared" si="7"/>
        <v>0</v>
      </c>
      <c r="X34" s="22"/>
      <c r="Y34" s="9">
        <f t="shared" si="8"/>
        <v>0</v>
      </c>
      <c r="Z34" s="22"/>
      <c r="AA34" s="9">
        <f t="shared" si="9"/>
        <v>0</v>
      </c>
      <c r="AB34" s="49"/>
      <c r="AC34" s="9">
        <f t="shared" si="10"/>
        <v>0</v>
      </c>
      <c r="AD34" s="49">
        <v>43</v>
      </c>
      <c r="AE34" s="9">
        <f t="shared" si="11"/>
        <v>89.583333333333343</v>
      </c>
      <c r="AF34" s="49"/>
      <c r="AG34" s="9">
        <f t="shared" si="12"/>
        <v>0</v>
      </c>
      <c r="AH34" s="49"/>
      <c r="AI34" s="9">
        <f t="shared" si="13"/>
        <v>0</v>
      </c>
      <c r="AJ34" s="39">
        <f t="shared" si="14"/>
        <v>89.583333333333343</v>
      </c>
      <c r="AK34" s="19">
        <f t="shared" si="15"/>
        <v>89.583333333333343</v>
      </c>
      <c r="AL34" s="17">
        <f t="shared" si="16"/>
        <v>0</v>
      </c>
      <c r="AM34" s="17">
        <f t="shared" si="17"/>
        <v>0</v>
      </c>
      <c r="AN34" s="17">
        <f t="shared" si="18"/>
        <v>0</v>
      </c>
      <c r="AO34" s="17">
        <f t="shared" si="19"/>
        <v>0</v>
      </c>
      <c r="AP34" s="17">
        <f t="shared" si="20"/>
        <v>0</v>
      </c>
      <c r="AQ34" s="17">
        <f t="shared" si="21"/>
        <v>0</v>
      </c>
      <c r="AR34" s="17">
        <f t="shared" si="22"/>
        <v>0</v>
      </c>
      <c r="AS34" s="17">
        <f t="shared" si="23"/>
        <v>0</v>
      </c>
      <c r="AT34" s="17">
        <f t="shared" si="24"/>
        <v>0</v>
      </c>
      <c r="AU34" s="17">
        <f t="shared" si="25"/>
        <v>0</v>
      </c>
      <c r="AV34" s="17">
        <f t="shared" si="26"/>
        <v>0</v>
      </c>
      <c r="AW34" s="17">
        <f t="shared" si="27"/>
        <v>89.583333333333343</v>
      </c>
      <c r="AX34" s="17">
        <f t="shared" si="28"/>
        <v>0</v>
      </c>
      <c r="AY34" s="17">
        <f t="shared" si="29"/>
        <v>0</v>
      </c>
      <c r="AZ34" s="50">
        <f t="shared" si="30"/>
        <v>43</v>
      </c>
      <c r="BA34" s="30">
        <f t="shared" si="31"/>
        <v>43</v>
      </c>
      <c r="BB34" s="16">
        <f t="shared" si="32"/>
        <v>0</v>
      </c>
      <c r="BC34" s="16">
        <f t="shared" si="33"/>
        <v>0</v>
      </c>
      <c r="BD34" s="16">
        <f t="shared" si="34"/>
        <v>0</v>
      </c>
      <c r="BE34" s="16">
        <f t="shared" si="35"/>
        <v>0</v>
      </c>
      <c r="BF34" s="16">
        <f t="shared" si="36"/>
        <v>0</v>
      </c>
      <c r="BG34" s="16">
        <f t="shared" si="37"/>
        <v>0</v>
      </c>
      <c r="BH34" s="16">
        <f t="shared" si="38"/>
        <v>0</v>
      </c>
      <c r="BI34" s="16">
        <f t="shared" si="39"/>
        <v>0</v>
      </c>
      <c r="BJ34" s="16">
        <f t="shared" si="40"/>
        <v>0</v>
      </c>
      <c r="BK34" s="16">
        <f t="shared" si="41"/>
        <v>0</v>
      </c>
      <c r="BL34" s="16">
        <f t="shared" si="42"/>
        <v>0</v>
      </c>
      <c r="BM34" s="16">
        <f t="shared" si="43"/>
        <v>43</v>
      </c>
      <c r="BN34" s="16">
        <f t="shared" si="44"/>
        <v>0</v>
      </c>
      <c r="BO34" s="16">
        <f t="shared" si="45"/>
        <v>0</v>
      </c>
    </row>
    <row r="35" spans="1:67" ht="24" customHeight="1" x14ac:dyDescent="0.25">
      <c r="A35" s="1">
        <v>33</v>
      </c>
      <c r="B35" s="12" t="s">
        <v>154</v>
      </c>
      <c r="C35" s="13" t="s">
        <v>20</v>
      </c>
      <c r="D35" s="14" t="s">
        <v>21</v>
      </c>
      <c r="E35" s="14" t="s">
        <v>31</v>
      </c>
      <c r="F35" s="45" t="s">
        <v>0</v>
      </c>
      <c r="G35" s="42" t="s">
        <v>155</v>
      </c>
      <c r="H35" s="22"/>
      <c r="I35" s="9">
        <f t="shared" si="0"/>
        <v>0</v>
      </c>
      <c r="J35" s="22"/>
      <c r="K35" s="9">
        <f t="shared" si="1"/>
        <v>0</v>
      </c>
      <c r="L35" s="22"/>
      <c r="M35" s="9">
        <f t="shared" si="2"/>
        <v>0</v>
      </c>
      <c r="N35" s="22"/>
      <c r="O35" s="9">
        <f t="shared" si="3"/>
        <v>0</v>
      </c>
      <c r="P35" s="22"/>
      <c r="Q35" s="9">
        <f t="shared" si="4"/>
        <v>0</v>
      </c>
      <c r="R35" s="22"/>
      <c r="S35" s="9">
        <f t="shared" si="5"/>
        <v>0</v>
      </c>
      <c r="T35" s="22">
        <v>39</v>
      </c>
      <c r="U35" s="9">
        <f t="shared" si="6"/>
        <v>88.63636363636364</v>
      </c>
      <c r="V35" s="22"/>
      <c r="W35" s="9">
        <f t="shared" si="7"/>
        <v>0</v>
      </c>
      <c r="X35" s="22"/>
      <c r="Y35" s="9">
        <f t="shared" si="8"/>
        <v>0</v>
      </c>
      <c r="Z35" s="22"/>
      <c r="AA35" s="9">
        <f t="shared" si="9"/>
        <v>0</v>
      </c>
      <c r="AB35" s="49"/>
      <c r="AC35" s="9">
        <f t="shared" si="10"/>
        <v>0</v>
      </c>
      <c r="AD35" s="49"/>
      <c r="AE35" s="9">
        <f t="shared" si="11"/>
        <v>0</v>
      </c>
      <c r="AF35" s="49"/>
      <c r="AG35" s="9">
        <f t="shared" si="12"/>
        <v>0</v>
      </c>
      <c r="AH35" s="49"/>
      <c r="AI35" s="9">
        <f t="shared" si="13"/>
        <v>0</v>
      </c>
      <c r="AJ35" s="39">
        <f t="shared" si="14"/>
        <v>88.63636363636364</v>
      </c>
      <c r="AK35" s="19">
        <f t="shared" si="15"/>
        <v>88.63636363636364</v>
      </c>
      <c r="AL35" s="17">
        <f t="shared" si="16"/>
        <v>0</v>
      </c>
      <c r="AM35" s="17">
        <f t="shared" si="17"/>
        <v>0</v>
      </c>
      <c r="AN35" s="17">
        <f t="shared" si="18"/>
        <v>0</v>
      </c>
      <c r="AO35" s="17">
        <f t="shared" si="19"/>
        <v>0</v>
      </c>
      <c r="AP35" s="17">
        <f t="shared" si="20"/>
        <v>0</v>
      </c>
      <c r="AQ35" s="17">
        <f t="shared" si="21"/>
        <v>0</v>
      </c>
      <c r="AR35" s="17">
        <f t="shared" si="22"/>
        <v>88.63636363636364</v>
      </c>
      <c r="AS35" s="17">
        <f t="shared" si="23"/>
        <v>0</v>
      </c>
      <c r="AT35" s="17">
        <f t="shared" si="24"/>
        <v>0</v>
      </c>
      <c r="AU35" s="17">
        <f t="shared" si="25"/>
        <v>0</v>
      </c>
      <c r="AV35" s="17">
        <f t="shared" si="26"/>
        <v>0</v>
      </c>
      <c r="AW35" s="17">
        <f t="shared" si="27"/>
        <v>0</v>
      </c>
      <c r="AX35" s="17">
        <f t="shared" si="28"/>
        <v>0</v>
      </c>
      <c r="AY35" s="17">
        <f t="shared" si="29"/>
        <v>0</v>
      </c>
      <c r="AZ35" s="50">
        <f t="shared" si="30"/>
        <v>39</v>
      </c>
      <c r="BA35" s="30">
        <f t="shared" si="31"/>
        <v>39</v>
      </c>
      <c r="BB35" s="16">
        <f t="shared" si="32"/>
        <v>0</v>
      </c>
      <c r="BC35" s="16">
        <f t="shared" si="33"/>
        <v>0</v>
      </c>
      <c r="BD35" s="16">
        <f t="shared" si="34"/>
        <v>0</v>
      </c>
      <c r="BE35" s="16">
        <f t="shared" si="35"/>
        <v>0</v>
      </c>
      <c r="BF35" s="16">
        <f t="shared" si="36"/>
        <v>0</v>
      </c>
      <c r="BG35" s="16">
        <f t="shared" si="37"/>
        <v>0</v>
      </c>
      <c r="BH35" s="16">
        <f t="shared" si="38"/>
        <v>39</v>
      </c>
      <c r="BI35" s="16">
        <f t="shared" si="39"/>
        <v>0</v>
      </c>
      <c r="BJ35" s="16">
        <f t="shared" si="40"/>
        <v>0</v>
      </c>
      <c r="BK35" s="16">
        <f t="shared" si="41"/>
        <v>0</v>
      </c>
      <c r="BL35" s="16">
        <f t="shared" si="42"/>
        <v>0</v>
      </c>
      <c r="BM35" s="16">
        <f t="shared" si="43"/>
        <v>0</v>
      </c>
      <c r="BN35" s="16">
        <f t="shared" ref="BN35:BN54" si="46">AF35</f>
        <v>0</v>
      </c>
      <c r="BO35" s="16">
        <f t="shared" ref="BO35:BO54" si="47">AH35</f>
        <v>0</v>
      </c>
    </row>
    <row r="36" spans="1:67" ht="24" customHeight="1" x14ac:dyDescent="0.25">
      <c r="A36" s="1">
        <v>34</v>
      </c>
      <c r="B36" s="12" t="s">
        <v>166</v>
      </c>
      <c r="C36" s="13" t="s">
        <v>167</v>
      </c>
      <c r="D36" s="14" t="s">
        <v>168</v>
      </c>
      <c r="E36" s="14" t="s">
        <v>31</v>
      </c>
      <c r="F36" s="45" t="s">
        <v>0</v>
      </c>
      <c r="G36" s="42" t="s">
        <v>155</v>
      </c>
      <c r="H36" s="22"/>
      <c r="I36" s="9">
        <f t="shared" si="0"/>
        <v>0</v>
      </c>
      <c r="J36" s="22"/>
      <c r="K36" s="9">
        <f t="shared" si="1"/>
        <v>0</v>
      </c>
      <c r="L36" s="22"/>
      <c r="M36" s="9">
        <f t="shared" si="2"/>
        <v>0</v>
      </c>
      <c r="N36" s="22"/>
      <c r="O36" s="9">
        <f t="shared" si="3"/>
        <v>0</v>
      </c>
      <c r="P36" s="22"/>
      <c r="Q36" s="9">
        <f t="shared" si="4"/>
        <v>0</v>
      </c>
      <c r="R36" s="22"/>
      <c r="S36" s="9">
        <f t="shared" si="5"/>
        <v>0</v>
      </c>
      <c r="T36" s="22"/>
      <c r="U36" s="9">
        <f t="shared" si="6"/>
        <v>0</v>
      </c>
      <c r="V36" s="22">
        <v>42</v>
      </c>
      <c r="W36" s="9">
        <f t="shared" si="7"/>
        <v>87.5</v>
      </c>
      <c r="X36" s="22"/>
      <c r="Y36" s="9">
        <f t="shared" si="8"/>
        <v>0</v>
      </c>
      <c r="Z36" s="22"/>
      <c r="AA36" s="9">
        <f t="shared" si="9"/>
        <v>0</v>
      </c>
      <c r="AB36" s="49"/>
      <c r="AC36" s="9">
        <f t="shared" si="10"/>
        <v>0</v>
      </c>
      <c r="AD36" s="49"/>
      <c r="AE36" s="9">
        <f t="shared" si="11"/>
        <v>0</v>
      </c>
      <c r="AF36" s="49"/>
      <c r="AG36" s="9">
        <f t="shared" si="12"/>
        <v>0</v>
      </c>
      <c r="AH36" s="49"/>
      <c r="AI36" s="9">
        <f t="shared" si="13"/>
        <v>0</v>
      </c>
      <c r="AJ36" s="39">
        <f t="shared" si="14"/>
        <v>87.5</v>
      </c>
      <c r="AK36" s="19">
        <f t="shared" si="15"/>
        <v>87.5</v>
      </c>
      <c r="AL36" s="17">
        <f t="shared" si="16"/>
        <v>0</v>
      </c>
      <c r="AM36" s="17">
        <f t="shared" si="17"/>
        <v>0</v>
      </c>
      <c r="AN36" s="17">
        <f t="shared" si="18"/>
        <v>0</v>
      </c>
      <c r="AO36" s="17">
        <f t="shared" si="19"/>
        <v>0</v>
      </c>
      <c r="AP36" s="17">
        <f t="shared" si="20"/>
        <v>0</v>
      </c>
      <c r="AQ36" s="17">
        <f t="shared" si="21"/>
        <v>0</v>
      </c>
      <c r="AR36" s="17">
        <f t="shared" si="22"/>
        <v>0</v>
      </c>
      <c r="AS36" s="17">
        <f t="shared" si="23"/>
        <v>87.5</v>
      </c>
      <c r="AT36" s="17">
        <f t="shared" si="24"/>
        <v>0</v>
      </c>
      <c r="AU36" s="17">
        <f t="shared" si="25"/>
        <v>0</v>
      </c>
      <c r="AV36" s="17">
        <f t="shared" si="26"/>
        <v>0</v>
      </c>
      <c r="AW36" s="17">
        <f t="shared" si="27"/>
        <v>0</v>
      </c>
      <c r="AX36" s="17">
        <f t="shared" si="28"/>
        <v>0</v>
      </c>
      <c r="AY36" s="17">
        <f t="shared" si="29"/>
        <v>0</v>
      </c>
      <c r="AZ36" s="50">
        <f t="shared" si="30"/>
        <v>42</v>
      </c>
      <c r="BA36" s="30">
        <f t="shared" si="31"/>
        <v>42</v>
      </c>
      <c r="BB36" s="16">
        <f t="shared" si="32"/>
        <v>0</v>
      </c>
      <c r="BC36" s="16">
        <f t="shared" si="33"/>
        <v>0</v>
      </c>
      <c r="BD36" s="16">
        <f t="shared" si="34"/>
        <v>0</v>
      </c>
      <c r="BE36" s="16">
        <f t="shared" si="35"/>
        <v>0</v>
      </c>
      <c r="BF36" s="16">
        <f t="shared" si="36"/>
        <v>0</v>
      </c>
      <c r="BG36" s="16">
        <f t="shared" si="37"/>
        <v>0</v>
      </c>
      <c r="BH36" s="16">
        <f t="shared" si="38"/>
        <v>0</v>
      </c>
      <c r="BI36" s="16">
        <f t="shared" si="39"/>
        <v>42</v>
      </c>
      <c r="BJ36" s="16">
        <f t="shared" si="40"/>
        <v>0</v>
      </c>
      <c r="BK36" s="16">
        <f t="shared" si="41"/>
        <v>0</v>
      </c>
      <c r="BL36" s="16">
        <f t="shared" si="42"/>
        <v>0</v>
      </c>
      <c r="BM36" s="16">
        <f t="shared" si="43"/>
        <v>0</v>
      </c>
      <c r="BN36" s="16">
        <f t="shared" si="46"/>
        <v>0</v>
      </c>
      <c r="BO36" s="16">
        <f t="shared" si="47"/>
        <v>0</v>
      </c>
    </row>
    <row r="37" spans="1:67" ht="24" customHeight="1" x14ac:dyDescent="0.25">
      <c r="A37" s="1">
        <v>35</v>
      </c>
      <c r="B37" s="12" t="s">
        <v>89</v>
      </c>
      <c r="C37" s="13" t="s">
        <v>138</v>
      </c>
      <c r="D37" s="14" t="s">
        <v>139</v>
      </c>
      <c r="E37" s="14" t="s">
        <v>31</v>
      </c>
      <c r="F37" s="45" t="s">
        <v>0</v>
      </c>
      <c r="G37" s="42" t="s">
        <v>46</v>
      </c>
      <c r="H37" s="22"/>
      <c r="I37" s="9">
        <f t="shared" si="0"/>
        <v>0</v>
      </c>
      <c r="J37" s="22"/>
      <c r="K37" s="9">
        <f t="shared" si="1"/>
        <v>0</v>
      </c>
      <c r="L37" s="22"/>
      <c r="M37" s="9">
        <f t="shared" si="2"/>
        <v>0</v>
      </c>
      <c r="N37" s="22"/>
      <c r="O37" s="9">
        <f t="shared" si="3"/>
        <v>0</v>
      </c>
      <c r="P37" s="22">
        <v>15</v>
      </c>
      <c r="Q37" s="9">
        <f t="shared" si="4"/>
        <v>32.608695652173914</v>
      </c>
      <c r="R37" s="22"/>
      <c r="S37" s="9">
        <f t="shared" si="5"/>
        <v>0</v>
      </c>
      <c r="T37" s="22">
        <v>14</v>
      </c>
      <c r="U37" s="9">
        <f t="shared" si="6"/>
        <v>31.818181818181817</v>
      </c>
      <c r="V37" s="22">
        <v>11</v>
      </c>
      <c r="W37" s="9">
        <f t="shared" si="7"/>
        <v>22.916666666666664</v>
      </c>
      <c r="X37" s="22"/>
      <c r="Y37" s="9">
        <f t="shared" si="8"/>
        <v>0</v>
      </c>
      <c r="Z37" s="22"/>
      <c r="AA37" s="9">
        <f t="shared" si="9"/>
        <v>0</v>
      </c>
      <c r="AB37" s="49"/>
      <c r="AC37" s="9">
        <f t="shared" si="10"/>
        <v>0</v>
      </c>
      <c r="AD37" s="49"/>
      <c r="AE37" s="9">
        <f t="shared" si="11"/>
        <v>0</v>
      </c>
      <c r="AF37" s="49"/>
      <c r="AG37" s="9">
        <f t="shared" si="12"/>
        <v>0</v>
      </c>
      <c r="AH37" s="49"/>
      <c r="AI37" s="9">
        <f t="shared" si="13"/>
        <v>0</v>
      </c>
      <c r="AJ37" s="39">
        <f t="shared" si="14"/>
        <v>87.343544137022405</v>
      </c>
      <c r="AK37" s="19">
        <f t="shared" si="15"/>
        <v>87.343544137022405</v>
      </c>
      <c r="AL37" s="17">
        <f t="shared" si="16"/>
        <v>0</v>
      </c>
      <c r="AM37" s="17">
        <f t="shared" si="17"/>
        <v>0</v>
      </c>
      <c r="AN37" s="17">
        <f t="shared" si="18"/>
        <v>0</v>
      </c>
      <c r="AO37" s="17">
        <f t="shared" si="19"/>
        <v>0</v>
      </c>
      <c r="AP37" s="17">
        <f t="shared" si="20"/>
        <v>32.608695652173914</v>
      </c>
      <c r="AQ37" s="17">
        <f t="shared" si="21"/>
        <v>0</v>
      </c>
      <c r="AR37" s="17">
        <f t="shared" si="22"/>
        <v>31.818181818181817</v>
      </c>
      <c r="AS37" s="17">
        <f t="shared" si="23"/>
        <v>22.916666666666664</v>
      </c>
      <c r="AT37" s="17">
        <f t="shared" si="24"/>
        <v>0</v>
      </c>
      <c r="AU37" s="17">
        <f t="shared" si="25"/>
        <v>0</v>
      </c>
      <c r="AV37" s="17">
        <f t="shared" si="26"/>
        <v>0</v>
      </c>
      <c r="AW37" s="17">
        <f t="shared" si="27"/>
        <v>0</v>
      </c>
      <c r="AX37" s="17">
        <f t="shared" si="28"/>
        <v>0</v>
      </c>
      <c r="AY37" s="17">
        <f t="shared" si="29"/>
        <v>0</v>
      </c>
      <c r="AZ37" s="50">
        <f t="shared" si="30"/>
        <v>40</v>
      </c>
      <c r="BA37" s="30">
        <f t="shared" si="31"/>
        <v>40</v>
      </c>
      <c r="BB37" s="16">
        <f t="shared" si="32"/>
        <v>0</v>
      </c>
      <c r="BC37" s="16">
        <f t="shared" si="33"/>
        <v>0</v>
      </c>
      <c r="BD37" s="16">
        <f t="shared" si="34"/>
        <v>0</v>
      </c>
      <c r="BE37" s="16">
        <f t="shared" si="35"/>
        <v>0</v>
      </c>
      <c r="BF37" s="16">
        <f t="shared" si="36"/>
        <v>15</v>
      </c>
      <c r="BG37" s="16">
        <f t="shared" si="37"/>
        <v>0</v>
      </c>
      <c r="BH37" s="16">
        <f t="shared" si="38"/>
        <v>14</v>
      </c>
      <c r="BI37" s="16">
        <f t="shared" si="39"/>
        <v>11</v>
      </c>
      <c r="BJ37" s="16">
        <f t="shared" si="40"/>
        <v>0</v>
      </c>
      <c r="BK37" s="16">
        <f t="shared" si="41"/>
        <v>0</v>
      </c>
      <c r="BL37" s="16">
        <f t="shared" si="42"/>
        <v>0</v>
      </c>
      <c r="BM37" s="16">
        <f t="shared" si="43"/>
        <v>0</v>
      </c>
      <c r="BN37" s="16">
        <f t="shared" si="46"/>
        <v>0</v>
      </c>
      <c r="BO37" s="16">
        <f t="shared" si="47"/>
        <v>0</v>
      </c>
    </row>
    <row r="38" spans="1:67" ht="24" customHeight="1" x14ac:dyDescent="0.25">
      <c r="A38" s="1">
        <v>36</v>
      </c>
      <c r="B38" s="12" t="s">
        <v>162</v>
      </c>
      <c r="C38" s="13" t="s">
        <v>163</v>
      </c>
      <c r="D38" s="14" t="s">
        <v>117</v>
      </c>
      <c r="E38" s="14" t="s">
        <v>164</v>
      </c>
      <c r="F38" s="45" t="s">
        <v>47</v>
      </c>
      <c r="G38" s="42" t="s">
        <v>155</v>
      </c>
      <c r="H38" s="22"/>
      <c r="I38" s="9">
        <f t="shared" si="0"/>
        <v>0</v>
      </c>
      <c r="J38" s="22"/>
      <c r="K38" s="9">
        <f t="shared" si="1"/>
        <v>0</v>
      </c>
      <c r="L38" s="22"/>
      <c r="M38" s="9">
        <f t="shared" si="2"/>
        <v>0</v>
      </c>
      <c r="N38" s="22"/>
      <c r="O38" s="9">
        <f t="shared" si="3"/>
        <v>0</v>
      </c>
      <c r="P38" s="22"/>
      <c r="Q38" s="9">
        <f t="shared" si="4"/>
        <v>0</v>
      </c>
      <c r="R38" s="22"/>
      <c r="S38" s="9">
        <f t="shared" si="5"/>
        <v>0</v>
      </c>
      <c r="T38" s="22">
        <v>37</v>
      </c>
      <c r="U38" s="9">
        <f t="shared" si="6"/>
        <v>84.090909090909093</v>
      </c>
      <c r="V38" s="22"/>
      <c r="W38" s="9">
        <f t="shared" si="7"/>
        <v>0</v>
      </c>
      <c r="X38" s="22"/>
      <c r="Y38" s="9">
        <f t="shared" si="8"/>
        <v>0</v>
      </c>
      <c r="Z38" s="22"/>
      <c r="AA38" s="9">
        <f t="shared" si="9"/>
        <v>0</v>
      </c>
      <c r="AB38" s="49"/>
      <c r="AC38" s="9">
        <f t="shared" si="10"/>
        <v>0</v>
      </c>
      <c r="AD38" s="49"/>
      <c r="AE38" s="9">
        <f t="shared" si="11"/>
        <v>0</v>
      </c>
      <c r="AF38" s="49"/>
      <c r="AG38" s="9">
        <f t="shared" si="12"/>
        <v>0</v>
      </c>
      <c r="AH38" s="49"/>
      <c r="AI38" s="9">
        <f t="shared" si="13"/>
        <v>0</v>
      </c>
      <c r="AJ38" s="39">
        <f t="shared" si="14"/>
        <v>84.090909090909093</v>
      </c>
      <c r="AK38" s="19">
        <f t="shared" si="15"/>
        <v>84.090909090909093</v>
      </c>
      <c r="AL38" s="17">
        <f t="shared" si="16"/>
        <v>0</v>
      </c>
      <c r="AM38" s="17">
        <f t="shared" si="17"/>
        <v>0</v>
      </c>
      <c r="AN38" s="17">
        <f t="shared" si="18"/>
        <v>0</v>
      </c>
      <c r="AO38" s="17">
        <f t="shared" si="19"/>
        <v>0</v>
      </c>
      <c r="AP38" s="17">
        <f t="shared" si="20"/>
        <v>0</v>
      </c>
      <c r="AQ38" s="17">
        <f t="shared" si="21"/>
        <v>0</v>
      </c>
      <c r="AR38" s="17">
        <f t="shared" si="22"/>
        <v>84.090909090909093</v>
      </c>
      <c r="AS38" s="17">
        <f t="shared" si="23"/>
        <v>0</v>
      </c>
      <c r="AT38" s="17">
        <f t="shared" si="24"/>
        <v>0</v>
      </c>
      <c r="AU38" s="17">
        <f t="shared" si="25"/>
        <v>0</v>
      </c>
      <c r="AV38" s="17">
        <f t="shared" si="26"/>
        <v>0</v>
      </c>
      <c r="AW38" s="17">
        <f t="shared" si="27"/>
        <v>0</v>
      </c>
      <c r="AX38" s="17">
        <f t="shared" si="28"/>
        <v>0</v>
      </c>
      <c r="AY38" s="17">
        <f t="shared" si="29"/>
        <v>0</v>
      </c>
      <c r="AZ38" s="50">
        <f t="shared" si="30"/>
        <v>37</v>
      </c>
      <c r="BA38" s="30">
        <f t="shared" si="31"/>
        <v>37</v>
      </c>
      <c r="BB38" s="16">
        <f t="shared" si="32"/>
        <v>0</v>
      </c>
      <c r="BC38" s="16">
        <f t="shared" si="33"/>
        <v>0</v>
      </c>
      <c r="BD38" s="16">
        <f t="shared" si="34"/>
        <v>0</v>
      </c>
      <c r="BE38" s="16">
        <f t="shared" si="35"/>
        <v>0</v>
      </c>
      <c r="BF38" s="16">
        <f t="shared" si="36"/>
        <v>0</v>
      </c>
      <c r="BG38" s="16">
        <f t="shared" si="37"/>
        <v>0</v>
      </c>
      <c r="BH38" s="16">
        <f t="shared" si="38"/>
        <v>37</v>
      </c>
      <c r="BI38" s="16">
        <f t="shared" si="39"/>
        <v>0</v>
      </c>
      <c r="BJ38" s="16">
        <f t="shared" si="40"/>
        <v>0</v>
      </c>
      <c r="BK38" s="16">
        <f t="shared" si="41"/>
        <v>0</v>
      </c>
      <c r="BL38" s="16">
        <f t="shared" si="42"/>
        <v>0</v>
      </c>
      <c r="BM38" s="16">
        <f t="shared" si="43"/>
        <v>0</v>
      </c>
      <c r="BN38" s="16">
        <f t="shared" si="46"/>
        <v>0</v>
      </c>
      <c r="BO38" s="16">
        <f t="shared" si="47"/>
        <v>0</v>
      </c>
    </row>
    <row r="39" spans="1:67" ht="24" customHeight="1" x14ac:dyDescent="0.25">
      <c r="A39" s="1">
        <v>37</v>
      </c>
      <c r="B39" s="12" t="s">
        <v>77</v>
      </c>
      <c r="C39" s="13" t="s">
        <v>135</v>
      </c>
      <c r="D39" s="14" t="s">
        <v>21</v>
      </c>
      <c r="E39" s="14" t="s">
        <v>26</v>
      </c>
      <c r="F39" s="45" t="s">
        <v>47</v>
      </c>
      <c r="G39" s="42" t="s">
        <v>46</v>
      </c>
      <c r="H39" s="22"/>
      <c r="I39" s="9">
        <f t="shared" si="0"/>
        <v>0</v>
      </c>
      <c r="J39" s="22"/>
      <c r="K39" s="9">
        <f t="shared" si="1"/>
        <v>0</v>
      </c>
      <c r="L39" s="22"/>
      <c r="M39" s="9">
        <f t="shared" si="2"/>
        <v>0</v>
      </c>
      <c r="N39" s="22"/>
      <c r="O39" s="9">
        <f t="shared" si="3"/>
        <v>0</v>
      </c>
      <c r="P39" s="22">
        <v>8</v>
      </c>
      <c r="Q39" s="9">
        <f t="shared" si="4"/>
        <v>17.391304347826086</v>
      </c>
      <c r="R39" s="22">
        <v>7</v>
      </c>
      <c r="S39" s="9">
        <f t="shared" si="5"/>
        <v>15.909090909090908</v>
      </c>
      <c r="T39" s="22"/>
      <c r="U39" s="9">
        <f t="shared" si="6"/>
        <v>0</v>
      </c>
      <c r="V39" s="22"/>
      <c r="W39" s="9">
        <f t="shared" si="7"/>
        <v>0</v>
      </c>
      <c r="X39" s="22"/>
      <c r="Y39" s="9">
        <f t="shared" si="8"/>
        <v>0</v>
      </c>
      <c r="Z39" s="22"/>
      <c r="AA39" s="9">
        <f t="shared" si="9"/>
        <v>0</v>
      </c>
      <c r="AB39" s="49">
        <v>13</v>
      </c>
      <c r="AC39" s="9">
        <f t="shared" si="10"/>
        <v>29.545454545454547</v>
      </c>
      <c r="AD39" s="49">
        <v>9</v>
      </c>
      <c r="AE39" s="9">
        <f t="shared" si="11"/>
        <v>18.75</v>
      </c>
      <c r="AF39" s="49"/>
      <c r="AG39" s="9">
        <f t="shared" si="12"/>
        <v>0</v>
      </c>
      <c r="AH39" s="49"/>
      <c r="AI39" s="9">
        <f t="shared" si="13"/>
        <v>0</v>
      </c>
      <c r="AJ39" s="39">
        <f t="shared" si="14"/>
        <v>81.595849802371532</v>
      </c>
      <c r="AK39" s="19">
        <f t="shared" si="15"/>
        <v>81.595849802371532</v>
      </c>
      <c r="AL39" s="17">
        <f t="shared" si="16"/>
        <v>0</v>
      </c>
      <c r="AM39" s="17">
        <f t="shared" si="17"/>
        <v>0</v>
      </c>
      <c r="AN39" s="17">
        <f t="shared" si="18"/>
        <v>0</v>
      </c>
      <c r="AO39" s="17">
        <f t="shared" si="19"/>
        <v>0</v>
      </c>
      <c r="AP39" s="17">
        <f t="shared" si="20"/>
        <v>17.391304347826086</v>
      </c>
      <c r="AQ39" s="17">
        <f t="shared" si="21"/>
        <v>15.909090909090908</v>
      </c>
      <c r="AR39" s="17">
        <f t="shared" si="22"/>
        <v>0</v>
      </c>
      <c r="AS39" s="17">
        <f t="shared" si="23"/>
        <v>0</v>
      </c>
      <c r="AT39" s="17">
        <f t="shared" si="24"/>
        <v>0</v>
      </c>
      <c r="AU39" s="17">
        <f t="shared" si="25"/>
        <v>0</v>
      </c>
      <c r="AV39" s="17">
        <f t="shared" si="26"/>
        <v>29.545454545454547</v>
      </c>
      <c r="AW39" s="17">
        <f t="shared" si="27"/>
        <v>18.75</v>
      </c>
      <c r="AX39" s="17">
        <f t="shared" si="28"/>
        <v>0</v>
      </c>
      <c r="AY39" s="17">
        <f t="shared" si="29"/>
        <v>0</v>
      </c>
      <c r="AZ39" s="50">
        <f t="shared" si="30"/>
        <v>37</v>
      </c>
      <c r="BA39" s="30">
        <f t="shared" si="31"/>
        <v>37</v>
      </c>
      <c r="BB39" s="16">
        <f t="shared" si="32"/>
        <v>0</v>
      </c>
      <c r="BC39" s="16">
        <f t="shared" si="33"/>
        <v>0</v>
      </c>
      <c r="BD39" s="16">
        <f t="shared" si="34"/>
        <v>0</v>
      </c>
      <c r="BE39" s="16">
        <f t="shared" si="35"/>
        <v>0</v>
      </c>
      <c r="BF39" s="16">
        <f t="shared" si="36"/>
        <v>8</v>
      </c>
      <c r="BG39" s="16">
        <f t="shared" si="37"/>
        <v>7</v>
      </c>
      <c r="BH39" s="16">
        <f t="shared" si="38"/>
        <v>0</v>
      </c>
      <c r="BI39" s="16">
        <f t="shared" si="39"/>
        <v>0</v>
      </c>
      <c r="BJ39" s="16">
        <f t="shared" si="40"/>
        <v>0</v>
      </c>
      <c r="BK39" s="16">
        <f t="shared" si="41"/>
        <v>0</v>
      </c>
      <c r="BL39" s="16">
        <f t="shared" si="42"/>
        <v>13</v>
      </c>
      <c r="BM39" s="16">
        <f t="shared" si="43"/>
        <v>9</v>
      </c>
      <c r="BN39" s="16">
        <f t="shared" si="46"/>
        <v>0</v>
      </c>
      <c r="BO39" s="16">
        <f t="shared" si="47"/>
        <v>0</v>
      </c>
    </row>
    <row r="40" spans="1:67" ht="24" customHeight="1" x14ac:dyDescent="0.25">
      <c r="A40" s="1">
        <v>38</v>
      </c>
      <c r="B40" s="12" t="s">
        <v>78</v>
      </c>
      <c r="C40" s="13" t="s">
        <v>25</v>
      </c>
      <c r="D40" s="14" t="s">
        <v>21</v>
      </c>
      <c r="E40" s="14" t="s">
        <v>31</v>
      </c>
      <c r="F40" s="45" t="s">
        <v>0</v>
      </c>
      <c r="G40" s="42" t="s">
        <v>46</v>
      </c>
      <c r="H40" s="22"/>
      <c r="I40" s="9">
        <f t="shared" si="0"/>
        <v>0</v>
      </c>
      <c r="J40" s="22"/>
      <c r="K40" s="9">
        <f t="shared" si="1"/>
        <v>0</v>
      </c>
      <c r="L40" s="22"/>
      <c r="M40" s="9">
        <f t="shared" si="2"/>
        <v>0</v>
      </c>
      <c r="N40" s="22"/>
      <c r="O40" s="9">
        <f t="shared" si="3"/>
        <v>0</v>
      </c>
      <c r="P40" s="22"/>
      <c r="Q40" s="9">
        <f t="shared" si="4"/>
        <v>0</v>
      </c>
      <c r="R40" s="22"/>
      <c r="S40" s="9">
        <f t="shared" si="5"/>
        <v>0</v>
      </c>
      <c r="T40" s="22"/>
      <c r="U40" s="9">
        <f t="shared" si="6"/>
        <v>0</v>
      </c>
      <c r="V40" s="22"/>
      <c r="W40" s="9">
        <f t="shared" si="7"/>
        <v>0</v>
      </c>
      <c r="X40" s="22"/>
      <c r="Y40" s="9">
        <f t="shared" si="8"/>
        <v>0</v>
      </c>
      <c r="Z40" s="22"/>
      <c r="AA40" s="9">
        <f t="shared" si="9"/>
        <v>0</v>
      </c>
      <c r="AB40" s="49"/>
      <c r="AC40" s="9">
        <f t="shared" si="10"/>
        <v>0</v>
      </c>
      <c r="AD40" s="49">
        <v>30</v>
      </c>
      <c r="AE40" s="9">
        <f t="shared" si="11"/>
        <v>62.5</v>
      </c>
      <c r="AF40" s="49"/>
      <c r="AG40" s="9">
        <f t="shared" si="12"/>
        <v>0</v>
      </c>
      <c r="AH40" s="49"/>
      <c r="AI40" s="9">
        <f t="shared" si="13"/>
        <v>0</v>
      </c>
      <c r="AJ40" s="39">
        <f t="shared" si="14"/>
        <v>62.5</v>
      </c>
      <c r="AK40" s="19">
        <f t="shared" si="15"/>
        <v>62.5</v>
      </c>
      <c r="AL40" s="17">
        <f t="shared" si="16"/>
        <v>0</v>
      </c>
      <c r="AM40" s="17">
        <f t="shared" si="17"/>
        <v>0</v>
      </c>
      <c r="AN40" s="17">
        <f t="shared" si="18"/>
        <v>0</v>
      </c>
      <c r="AO40" s="17">
        <f t="shared" si="19"/>
        <v>0</v>
      </c>
      <c r="AP40" s="17">
        <f t="shared" si="20"/>
        <v>0</v>
      </c>
      <c r="AQ40" s="17">
        <f t="shared" si="21"/>
        <v>0</v>
      </c>
      <c r="AR40" s="17">
        <f t="shared" si="22"/>
        <v>0</v>
      </c>
      <c r="AS40" s="17">
        <f t="shared" si="23"/>
        <v>0</v>
      </c>
      <c r="AT40" s="17">
        <f t="shared" si="24"/>
        <v>0</v>
      </c>
      <c r="AU40" s="17">
        <f t="shared" si="25"/>
        <v>0</v>
      </c>
      <c r="AV40" s="17">
        <f t="shared" si="26"/>
        <v>0</v>
      </c>
      <c r="AW40" s="17">
        <f t="shared" si="27"/>
        <v>62.5</v>
      </c>
      <c r="AX40" s="17">
        <f t="shared" si="28"/>
        <v>0</v>
      </c>
      <c r="AY40" s="17">
        <f t="shared" si="29"/>
        <v>0</v>
      </c>
      <c r="AZ40" s="50">
        <f t="shared" si="30"/>
        <v>30</v>
      </c>
      <c r="BA40" s="30">
        <f t="shared" si="31"/>
        <v>30</v>
      </c>
      <c r="BB40" s="16">
        <f t="shared" si="32"/>
        <v>0</v>
      </c>
      <c r="BC40" s="16">
        <f t="shared" si="33"/>
        <v>0</v>
      </c>
      <c r="BD40" s="16">
        <f t="shared" si="34"/>
        <v>0</v>
      </c>
      <c r="BE40" s="16">
        <f t="shared" si="35"/>
        <v>0</v>
      </c>
      <c r="BF40" s="16">
        <f t="shared" si="36"/>
        <v>0</v>
      </c>
      <c r="BG40" s="16">
        <f t="shared" si="37"/>
        <v>0</v>
      </c>
      <c r="BH40" s="16">
        <f t="shared" si="38"/>
        <v>0</v>
      </c>
      <c r="BI40" s="16">
        <f t="shared" si="39"/>
        <v>0</v>
      </c>
      <c r="BJ40" s="16">
        <f t="shared" si="40"/>
        <v>0</v>
      </c>
      <c r="BK40" s="16">
        <f t="shared" si="41"/>
        <v>0</v>
      </c>
      <c r="BL40" s="16">
        <f t="shared" si="42"/>
        <v>0</v>
      </c>
      <c r="BM40" s="16">
        <f t="shared" si="43"/>
        <v>30</v>
      </c>
      <c r="BN40" s="16">
        <f t="shared" si="46"/>
        <v>0</v>
      </c>
      <c r="BO40" s="16">
        <f t="shared" si="47"/>
        <v>0</v>
      </c>
    </row>
    <row r="41" spans="1:67" ht="24" customHeight="1" x14ac:dyDescent="0.25">
      <c r="A41" s="1">
        <v>39</v>
      </c>
      <c r="B41" s="12" t="s">
        <v>198</v>
      </c>
      <c r="C41" s="13" t="s">
        <v>199</v>
      </c>
      <c r="D41" s="14" t="s">
        <v>200</v>
      </c>
      <c r="E41" s="14" t="s">
        <v>22</v>
      </c>
      <c r="F41" s="45" t="s">
        <v>0</v>
      </c>
      <c r="G41" s="42" t="s">
        <v>46</v>
      </c>
      <c r="H41" s="22"/>
      <c r="I41" s="9"/>
      <c r="J41" s="22"/>
      <c r="K41" s="9"/>
      <c r="L41" s="22"/>
      <c r="M41" s="9"/>
      <c r="N41" s="22"/>
      <c r="O41" s="9"/>
      <c r="P41" s="22"/>
      <c r="Q41" s="9"/>
      <c r="R41" s="22"/>
      <c r="S41" s="9"/>
      <c r="T41" s="22"/>
      <c r="U41" s="9"/>
      <c r="V41" s="22"/>
      <c r="W41" s="9"/>
      <c r="X41" s="22"/>
      <c r="Y41" s="9"/>
      <c r="Z41" s="22"/>
      <c r="AA41" s="9"/>
      <c r="AB41" s="49">
        <v>4</v>
      </c>
      <c r="AC41" s="9">
        <f t="shared" si="10"/>
        <v>9.0909090909090917</v>
      </c>
      <c r="AD41" s="49">
        <v>20</v>
      </c>
      <c r="AE41" s="9">
        <f t="shared" si="11"/>
        <v>41.666666666666671</v>
      </c>
      <c r="AF41" s="49"/>
      <c r="AG41" s="9">
        <f t="shared" si="12"/>
        <v>0</v>
      </c>
      <c r="AH41" s="49"/>
      <c r="AI41" s="9">
        <f t="shared" si="13"/>
        <v>0</v>
      </c>
      <c r="AJ41" s="39">
        <f t="shared" si="14"/>
        <v>50.757575757575765</v>
      </c>
      <c r="AK41" s="19">
        <f t="shared" si="15"/>
        <v>50.757575757575765</v>
      </c>
      <c r="AL41" s="17">
        <f t="shared" si="16"/>
        <v>0</v>
      </c>
      <c r="AM41" s="17">
        <f t="shared" si="17"/>
        <v>0</v>
      </c>
      <c r="AN41" s="17">
        <f t="shared" si="18"/>
        <v>0</v>
      </c>
      <c r="AO41" s="17">
        <f t="shared" si="19"/>
        <v>0</v>
      </c>
      <c r="AP41" s="17">
        <f t="shared" si="20"/>
        <v>0</v>
      </c>
      <c r="AQ41" s="17">
        <f t="shared" si="21"/>
        <v>0</v>
      </c>
      <c r="AR41" s="17">
        <f t="shared" si="22"/>
        <v>0</v>
      </c>
      <c r="AS41" s="17">
        <f t="shared" si="23"/>
        <v>0</v>
      </c>
      <c r="AT41" s="17">
        <f t="shared" si="24"/>
        <v>0</v>
      </c>
      <c r="AU41" s="17">
        <f t="shared" si="25"/>
        <v>0</v>
      </c>
      <c r="AV41" s="17">
        <f t="shared" si="26"/>
        <v>9.0909090909090917</v>
      </c>
      <c r="AW41" s="17">
        <f t="shared" si="27"/>
        <v>41.666666666666671</v>
      </c>
      <c r="AX41" s="17">
        <f t="shared" si="28"/>
        <v>0</v>
      </c>
      <c r="AY41" s="17">
        <f t="shared" si="29"/>
        <v>0</v>
      </c>
      <c r="AZ41" s="50">
        <f t="shared" si="30"/>
        <v>24</v>
      </c>
      <c r="BA41" s="30">
        <f t="shared" si="31"/>
        <v>24</v>
      </c>
      <c r="BB41" s="16">
        <f t="shared" si="32"/>
        <v>0</v>
      </c>
      <c r="BC41" s="16">
        <f t="shared" si="33"/>
        <v>0</v>
      </c>
      <c r="BD41" s="16">
        <f t="shared" si="34"/>
        <v>0</v>
      </c>
      <c r="BE41" s="16">
        <f t="shared" si="35"/>
        <v>0</v>
      </c>
      <c r="BF41" s="16">
        <f t="shared" si="36"/>
        <v>0</v>
      </c>
      <c r="BG41" s="16">
        <f t="shared" si="37"/>
        <v>0</v>
      </c>
      <c r="BH41" s="16">
        <f t="shared" si="38"/>
        <v>0</v>
      </c>
      <c r="BI41" s="16">
        <f t="shared" si="39"/>
        <v>0</v>
      </c>
      <c r="BJ41" s="16">
        <f t="shared" si="40"/>
        <v>0</v>
      </c>
      <c r="BK41" s="16">
        <f t="shared" si="41"/>
        <v>0</v>
      </c>
      <c r="BL41" s="16">
        <f t="shared" si="42"/>
        <v>4</v>
      </c>
      <c r="BM41" s="16">
        <f t="shared" si="43"/>
        <v>20</v>
      </c>
      <c r="BN41" s="16">
        <f t="shared" si="46"/>
        <v>0</v>
      </c>
      <c r="BO41" s="16">
        <f t="shared" si="47"/>
        <v>0</v>
      </c>
    </row>
    <row r="42" spans="1:67" ht="24" customHeight="1" x14ac:dyDescent="0.25">
      <c r="A42" s="1">
        <v>40</v>
      </c>
      <c r="B42" s="12" t="s">
        <v>27</v>
      </c>
      <c r="C42" s="13" t="s">
        <v>25</v>
      </c>
      <c r="D42" s="14" t="s">
        <v>45</v>
      </c>
      <c r="E42" s="14" t="s">
        <v>26</v>
      </c>
      <c r="F42" s="45" t="s">
        <v>0</v>
      </c>
      <c r="G42" s="42" t="s">
        <v>46</v>
      </c>
      <c r="H42" s="22"/>
      <c r="I42" s="9">
        <f t="shared" ref="I42:I47" si="48">IF(H42="",0,(H42/MAX($H$3:$H$54))*$AJ$1)</f>
        <v>0</v>
      </c>
      <c r="J42" s="22"/>
      <c r="K42" s="9">
        <f t="shared" ref="K42:K47" si="49">IF(J42="",0,(J42/MAX($J$3:$J$54))*$AJ$1)</f>
        <v>0</v>
      </c>
      <c r="L42" s="22"/>
      <c r="M42" s="9">
        <f t="shared" ref="M42:M47" si="50">IF(L42="",0,(L42/MAX($L$3:$L$54))*$AJ$1)</f>
        <v>0</v>
      </c>
      <c r="N42" s="22"/>
      <c r="O42" s="9">
        <f t="shared" ref="O42:O47" si="51">IF(N42="",0,(N42/MAX($N$3:$N$54))*$AJ$1)</f>
        <v>0</v>
      </c>
      <c r="P42" s="22"/>
      <c r="Q42" s="9">
        <f t="shared" ref="Q42:Q47" si="52">IF(P42="",0,(P42/MAX($P$3:$P$54))*$AJ$1)</f>
        <v>0</v>
      </c>
      <c r="R42" s="22"/>
      <c r="S42" s="9">
        <f t="shared" ref="S42:S47" si="53">IF(R42="",0,(R42/MAX($R$3:$R$54))*$AJ$1)</f>
        <v>0</v>
      </c>
      <c r="T42" s="22"/>
      <c r="U42" s="9">
        <f t="shared" ref="U42:U47" si="54">IF(T42="",0,(T42/MAX($T$3:$T$54))*$AJ$1)</f>
        <v>0</v>
      </c>
      <c r="V42" s="22"/>
      <c r="W42" s="9">
        <f t="shared" ref="W42:W47" si="55">IF(V42="",0,(V42/MAX($V$3:$V$54))*$AJ$1)</f>
        <v>0</v>
      </c>
      <c r="X42" s="22"/>
      <c r="Y42" s="9">
        <f t="shared" ref="Y42:Y47" si="56">IF(X42="",0,(X42/MAX($X$3:$X$54))*$AJ$1)</f>
        <v>0</v>
      </c>
      <c r="Z42" s="22"/>
      <c r="AA42" s="9">
        <f t="shared" ref="AA42:AA47" si="57">IF(Z42="",0,(Z42/MAX($Z$3:$Z$54))*$AJ$1)</f>
        <v>0</v>
      </c>
      <c r="AB42" s="49">
        <v>22</v>
      </c>
      <c r="AC42" s="9">
        <f t="shared" si="10"/>
        <v>50</v>
      </c>
      <c r="AD42" s="49"/>
      <c r="AE42" s="9">
        <f t="shared" si="11"/>
        <v>0</v>
      </c>
      <c r="AF42" s="49"/>
      <c r="AG42" s="9">
        <f t="shared" si="12"/>
        <v>0</v>
      </c>
      <c r="AH42" s="49"/>
      <c r="AI42" s="9">
        <f t="shared" si="13"/>
        <v>0</v>
      </c>
      <c r="AJ42" s="39">
        <f t="shared" si="14"/>
        <v>50</v>
      </c>
      <c r="AK42" s="19">
        <f t="shared" si="15"/>
        <v>50</v>
      </c>
      <c r="AL42" s="17">
        <f t="shared" si="16"/>
        <v>0</v>
      </c>
      <c r="AM42" s="17">
        <f t="shared" si="17"/>
        <v>0</v>
      </c>
      <c r="AN42" s="17">
        <f t="shared" si="18"/>
        <v>0</v>
      </c>
      <c r="AO42" s="17">
        <f t="shared" si="19"/>
        <v>0</v>
      </c>
      <c r="AP42" s="17">
        <f t="shared" si="20"/>
        <v>0</v>
      </c>
      <c r="AQ42" s="17">
        <f t="shared" si="21"/>
        <v>0</v>
      </c>
      <c r="AR42" s="17">
        <f t="shared" si="22"/>
        <v>0</v>
      </c>
      <c r="AS42" s="17">
        <f t="shared" si="23"/>
        <v>0</v>
      </c>
      <c r="AT42" s="17">
        <f t="shared" si="24"/>
        <v>0</v>
      </c>
      <c r="AU42" s="17">
        <f t="shared" si="25"/>
        <v>0</v>
      </c>
      <c r="AV42" s="17">
        <f t="shared" si="26"/>
        <v>50</v>
      </c>
      <c r="AW42" s="17">
        <f t="shared" si="27"/>
        <v>0</v>
      </c>
      <c r="AX42" s="17">
        <f t="shared" si="28"/>
        <v>0</v>
      </c>
      <c r="AY42" s="17">
        <f t="shared" si="29"/>
        <v>0</v>
      </c>
      <c r="AZ42" s="50">
        <f t="shared" si="30"/>
        <v>22</v>
      </c>
      <c r="BA42" s="30">
        <f t="shared" si="31"/>
        <v>22</v>
      </c>
      <c r="BB42" s="16">
        <f t="shared" si="32"/>
        <v>0</v>
      </c>
      <c r="BC42" s="16">
        <f t="shared" si="33"/>
        <v>0</v>
      </c>
      <c r="BD42" s="16">
        <f t="shared" si="34"/>
        <v>0</v>
      </c>
      <c r="BE42" s="16">
        <f t="shared" si="35"/>
        <v>0</v>
      </c>
      <c r="BF42" s="16">
        <f t="shared" si="36"/>
        <v>0</v>
      </c>
      <c r="BG42" s="16">
        <f t="shared" si="37"/>
        <v>0</v>
      </c>
      <c r="BH42" s="16">
        <f t="shared" si="38"/>
        <v>0</v>
      </c>
      <c r="BI42" s="16">
        <f t="shared" si="39"/>
        <v>0</v>
      </c>
      <c r="BJ42" s="16">
        <f t="shared" si="40"/>
        <v>0</v>
      </c>
      <c r="BK42" s="16">
        <f t="shared" si="41"/>
        <v>0</v>
      </c>
      <c r="BL42" s="16">
        <f t="shared" si="42"/>
        <v>22</v>
      </c>
      <c r="BM42" s="16">
        <f t="shared" si="43"/>
        <v>0</v>
      </c>
      <c r="BN42" s="16">
        <f t="shared" si="46"/>
        <v>0</v>
      </c>
      <c r="BO42" s="16">
        <f t="shared" si="47"/>
        <v>0</v>
      </c>
    </row>
    <row r="43" spans="1:67" ht="24" customHeight="1" x14ac:dyDescent="0.25">
      <c r="A43" s="1">
        <v>41</v>
      </c>
      <c r="B43" s="12" t="s">
        <v>169</v>
      </c>
      <c r="C43" s="13" t="s">
        <v>170</v>
      </c>
      <c r="D43" s="14" t="s">
        <v>171</v>
      </c>
      <c r="E43" s="14" t="s">
        <v>172</v>
      </c>
      <c r="F43" s="45" t="s">
        <v>0</v>
      </c>
      <c r="G43" s="42" t="s">
        <v>155</v>
      </c>
      <c r="H43" s="22"/>
      <c r="I43" s="9">
        <f t="shared" si="48"/>
        <v>0</v>
      </c>
      <c r="J43" s="22"/>
      <c r="K43" s="9">
        <f t="shared" si="49"/>
        <v>0</v>
      </c>
      <c r="L43" s="22"/>
      <c r="M43" s="9">
        <f t="shared" si="50"/>
        <v>0</v>
      </c>
      <c r="N43" s="22"/>
      <c r="O43" s="9">
        <f t="shared" si="51"/>
        <v>0</v>
      </c>
      <c r="P43" s="22"/>
      <c r="Q43" s="9">
        <f t="shared" si="52"/>
        <v>0</v>
      </c>
      <c r="R43" s="22"/>
      <c r="S43" s="9">
        <f t="shared" si="53"/>
        <v>0</v>
      </c>
      <c r="T43" s="22"/>
      <c r="U43" s="9">
        <f t="shared" si="54"/>
        <v>0</v>
      </c>
      <c r="V43" s="22">
        <v>6</v>
      </c>
      <c r="W43" s="9">
        <f t="shared" si="55"/>
        <v>12.5</v>
      </c>
      <c r="X43" s="22"/>
      <c r="Y43" s="9">
        <f t="shared" si="56"/>
        <v>0</v>
      </c>
      <c r="Z43" s="22">
        <v>9</v>
      </c>
      <c r="AA43" s="9">
        <f t="shared" si="57"/>
        <v>20</v>
      </c>
      <c r="AB43" s="49"/>
      <c r="AC43" s="9">
        <f t="shared" si="10"/>
        <v>0</v>
      </c>
      <c r="AD43" s="49"/>
      <c r="AE43" s="9">
        <f t="shared" si="11"/>
        <v>0</v>
      </c>
      <c r="AF43" s="49"/>
      <c r="AG43" s="9">
        <f t="shared" si="12"/>
        <v>0</v>
      </c>
      <c r="AH43" s="49"/>
      <c r="AI43" s="9">
        <f t="shared" si="13"/>
        <v>0</v>
      </c>
      <c r="AJ43" s="39">
        <f t="shared" si="14"/>
        <v>32.5</v>
      </c>
      <c r="AK43" s="19">
        <f t="shared" si="15"/>
        <v>32.5</v>
      </c>
      <c r="AL43" s="17">
        <f t="shared" si="16"/>
        <v>0</v>
      </c>
      <c r="AM43" s="17">
        <f t="shared" si="17"/>
        <v>0</v>
      </c>
      <c r="AN43" s="17">
        <f t="shared" si="18"/>
        <v>0</v>
      </c>
      <c r="AO43" s="17">
        <f t="shared" si="19"/>
        <v>0</v>
      </c>
      <c r="AP43" s="17">
        <f t="shared" si="20"/>
        <v>0</v>
      </c>
      <c r="AQ43" s="17">
        <f t="shared" si="21"/>
        <v>0</v>
      </c>
      <c r="AR43" s="17">
        <f t="shared" si="22"/>
        <v>0</v>
      </c>
      <c r="AS43" s="17">
        <f t="shared" si="23"/>
        <v>12.5</v>
      </c>
      <c r="AT43" s="17">
        <f t="shared" si="24"/>
        <v>0</v>
      </c>
      <c r="AU43" s="17">
        <f t="shared" si="25"/>
        <v>20</v>
      </c>
      <c r="AV43" s="17">
        <f t="shared" si="26"/>
        <v>0</v>
      </c>
      <c r="AW43" s="17">
        <f t="shared" si="27"/>
        <v>0</v>
      </c>
      <c r="AX43" s="17">
        <f t="shared" si="28"/>
        <v>0</v>
      </c>
      <c r="AY43" s="17">
        <f t="shared" si="29"/>
        <v>0</v>
      </c>
      <c r="AZ43" s="50">
        <f t="shared" si="30"/>
        <v>15</v>
      </c>
      <c r="BA43" s="30">
        <f t="shared" si="31"/>
        <v>15</v>
      </c>
      <c r="BB43" s="16">
        <f t="shared" si="32"/>
        <v>0</v>
      </c>
      <c r="BC43" s="16">
        <f t="shared" si="33"/>
        <v>0</v>
      </c>
      <c r="BD43" s="16">
        <f t="shared" si="34"/>
        <v>0</v>
      </c>
      <c r="BE43" s="16">
        <f t="shared" si="35"/>
        <v>0</v>
      </c>
      <c r="BF43" s="16">
        <f t="shared" si="36"/>
        <v>0</v>
      </c>
      <c r="BG43" s="16">
        <f t="shared" si="37"/>
        <v>0</v>
      </c>
      <c r="BH43" s="16">
        <f t="shared" si="38"/>
        <v>0</v>
      </c>
      <c r="BI43" s="16">
        <f t="shared" si="39"/>
        <v>6</v>
      </c>
      <c r="BJ43" s="16">
        <f t="shared" si="40"/>
        <v>0</v>
      </c>
      <c r="BK43" s="16">
        <f t="shared" si="41"/>
        <v>9</v>
      </c>
      <c r="BL43" s="16">
        <f t="shared" si="42"/>
        <v>0</v>
      </c>
      <c r="BM43" s="16">
        <f t="shared" si="43"/>
        <v>0</v>
      </c>
      <c r="BN43" s="16">
        <f t="shared" si="46"/>
        <v>0</v>
      </c>
      <c r="BO43" s="16">
        <f t="shared" si="47"/>
        <v>0</v>
      </c>
    </row>
    <row r="44" spans="1:67" ht="24" customHeight="1" x14ac:dyDescent="0.25">
      <c r="A44" s="1">
        <v>42</v>
      </c>
      <c r="B44" s="12" t="s">
        <v>173</v>
      </c>
      <c r="C44" s="13" t="s">
        <v>174</v>
      </c>
      <c r="D44" s="14" t="s">
        <v>175</v>
      </c>
      <c r="E44" s="14" t="s">
        <v>164</v>
      </c>
      <c r="F44" s="45" t="s">
        <v>47</v>
      </c>
      <c r="G44" s="42" t="s">
        <v>46</v>
      </c>
      <c r="H44" s="22"/>
      <c r="I44" s="9">
        <f t="shared" si="48"/>
        <v>0</v>
      </c>
      <c r="J44" s="22"/>
      <c r="K44" s="9">
        <f t="shared" si="49"/>
        <v>0</v>
      </c>
      <c r="L44" s="22"/>
      <c r="M44" s="9">
        <f t="shared" si="50"/>
        <v>0</v>
      </c>
      <c r="N44" s="22"/>
      <c r="O44" s="9">
        <f t="shared" si="51"/>
        <v>0</v>
      </c>
      <c r="P44" s="22"/>
      <c r="Q44" s="9">
        <f t="shared" si="52"/>
        <v>0</v>
      </c>
      <c r="R44" s="22"/>
      <c r="S44" s="9">
        <f t="shared" si="53"/>
        <v>0</v>
      </c>
      <c r="T44" s="22"/>
      <c r="U44" s="9">
        <f t="shared" si="54"/>
        <v>0</v>
      </c>
      <c r="V44" s="22">
        <v>13</v>
      </c>
      <c r="W44" s="9">
        <f t="shared" si="55"/>
        <v>27.083333333333332</v>
      </c>
      <c r="X44" s="22"/>
      <c r="Y44" s="9">
        <f t="shared" si="56"/>
        <v>0</v>
      </c>
      <c r="Z44" s="22"/>
      <c r="AA44" s="9">
        <f t="shared" si="57"/>
        <v>0</v>
      </c>
      <c r="AB44" s="49"/>
      <c r="AC44" s="9">
        <f t="shared" si="10"/>
        <v>0</v>
      </c>
      <c r="AD44" s="49"/>
      <c r="AE44" s="9">
        <f t="shared" si="11"/>
        <v>0</v>
      </c>
      <c r="AF44" s="49"/>
      <c r="AG44" s="9">
        <f t="shared" si="12"/>
        <v>0</v>
      </c>
      <c r="AH44" s="49"/>
      <c r="AI44" s="9">
        <f t="shared" si="13"/>
        <v>0</v>
      </c>
      <c r="AJ44" s="39">
        <f t="shared" si="14"/>
        <v>27.083333333333332</v>
      </c>
      <c r="AK44" s="19">
        <f t="shared" si="15"/>
        <v>27.083333333333332</v>
      </c>
      <c r="AL44" s="17">
        <f t="shared" si="16"/>
        <v>0</v>
      </c>
      <c r="AM44" s="17">
        <f t="shared" si="17"/>
        <v>0</v>
      </c>
      <c r="AN44" s="17">
        <f t="shared" si="18"/>
        <v>0</v>
      </c>
      <c r="AO44" s="17">
        <f t="shared" si="19"/>
        <v>0</v>
      </c>
      <c r="AP44" s="17">
        <f t="shared" si="20"/>
        <v>0</v>
      </c>
      <c r="AQ44" s="17">
        <f t="shared" si="21"/>
        <v>0</v>
      </c>
      <c r="AR44" s="17">
        <f t="shared" si="22"/>
        <v>0</v>
      </c>
      <c r="AS44" s="17">
        <f t="shared" si="23"/>
        <v>27.083333333333332</v>
      </c>
      <c r="AT44" s="17">
        <f t="shared" si="24"/>
        <v>0</v>
      </c>
      <c r="AU44" s="17">
        <f t="shared" si="25"/>
        <v>0</v>
      </c>
      <c r="AV44" s="17">
        <f t="shared" si="26"/>
        <v>0</v>
      </c>
      <c r="AW44" s="17">
        <f t="shared" si="27"/>
        <v>0</v>
      </c>
      <c r="AX44" s="17">
        <f t="shared" si="28"/>
        <v>0</v>
      </c>
      <c r="AY44" s="17">
        <f t="shared" si="29"/>
        <v>0</v>
      </c>
      <c r="AZ44" s="50">
        <f t="shared" si="30"/>
        <v>13</v>
      </c>
      <c r="BA44" s="30">
        <f t="shared" si="31"/>
        <v>13</v>
      </c>
      <c r="BB44" s="16">
        <f t="shared" si="32"/>
        <v>0</v>
      </c>
      <c r="BC44" s="16">
        <f t="shared" si="33"/>
        <v>0</v>
      </c>
      <c r="BD44" s="16">
        <f t="shared" si="34"/>
        <v>0</v>
      </c>
      <c r="BE44" s="16">
        <f t="shared" si="35"/>
        <v>0</v>
      </c>
      <c r="BF44" s="16">
        <f t="shared" si="36"/>
        <v>0</v>
      </c>
      <c r="BG44" s="16">
        <f t="shared" si="37"/>
        <v>0</v>
      </c>
      <c r="BH44" s="16">
        <f t="shared" si="38"/>
        <v>0</v>
      </c>
      <c r="BI44" s="16">
        <f t="shared" si="39"/>
        <v>13</v>
      </c>
      <c r="BJ44" s="16">
        <f t="shared" si="40"/>
        <v>0</v>
      </c>
      <c r="BK44" s="16">
        <f t="shared" si="41"/>
        <v>0</v>
      </c>
      <c r="BL44" s="16">
        <f t="shared" si="42"/>
        <v>0</v>
      </c>
      <c r="BM44" s="16">
        <f t="shared" si="43"/>
        <v>0</v>
      </c>
      <c r="BN44" s="16">
        <f t="shared" si="46"/>
        <v>0</v>
      </c>
      <c r="BO44" s="16">
        <f t="shared" si="47"/>
        <v>0</v>
      </c>
    </row>
    <row r="45" spans="1:67" ht="24" customHeight="1" x14ac:dyDescent="0.25">
      <c r="A45" s="1"/>
      <c r="B45" s="12" t="s">
        <v>63</v>
      </c>
      <c r="C45" s="13" t="s">
        <v>76</v>
      </c>
      <c r="D45" s="14" t="s">
        <v>65</v>
      </c>
      <c r="E45" s="14" t="s">
        <v>64</v>
      </c>
      <c r="F45" s="45" t="s">
        <v>0</v>
      </c>
      <c r="G45" s="42" t="s">
        <v>46</v>
      </c>
      <c r="H45" s="22"/>
      <c r="I45" s="9">
        <f t="shared" si="48"/>
        <v>0</v>
      </c>
      <c r="J45" s="22"/>
      <c r="K45" s="9">
        <f t="shared" si="49"/>
        <v>0</v>
      </c>
      <c r="L45" s="22"/>
      <c r="M45" s="9">
        <f t="shared" si="50"/>
        <v>0</v>
      </c>
      <c r="N45" s="22"/>
      <c r="O45" s="9">
        <f t="shared" si="51"/>
        <v>0</v>
      </c>
      <c r="P45" s="22"/>
      <c r="Q45" s="9">
        <f t="shared" si="52"/>
        <v>0</v>
      </c>
      <c r="R45" s="22"/>
      <c r="S45" s="9">
        <f t="shared" si="53"/>
        <v>0</v>
      </c>
      <c r="T45" s="22"/>
      <c r="U45" s="9">
        <f t="shared" si="54"/>
        <v>0</v>
      </c>
      <c r="V45" s="22"/>
      <c r="W45" s="9">
        <f t="shared" si="55"/>
        <v>0</v>
      </c>
      <c r="X45" s="22"/>
      <c r="Y45" s="9">
        <f t="shared" si="56"/>
        <v>0</v>
      </c>
      <c r="Z45" s="22"/>
      <c r="AA45" s="9">
        <f t="shared" si="57"/>
        <v>0</v>
      </c>
      <c r="AB45" s="49"/>
      <c r="AC45" s="9">
        <f t="shared" si="10"/>
        <v>0</v>
      </c>
      <c r="AD45" s="49"/>
      <c r="AE45" s="9">
        <f t="shared" si="11"/>
        <v>0</v>
      </c>
      <c r="AF45" s="49"/>
      <c r="AG45" s="9">
        <f t="shared" si="12"/>
        <v>0</v>
      </c>
      <c r="AH45" s="49"/>
      <c r="AI45" s="9">
        <f t="shared" si="13"/>
        <v>0</v>
      </c>
      <c r="AJ45" s="39">
        <f t="shared" si="14"/>
        <v>0</v>
      </c>
      <c r="AK45" s="19">
        <f t="shared" si="15"/>
        <v>0</v>
      </c>
      <c r="AL45" s="17">
        <f t="shared" si="16"/>
        <v>0</v>
      </c>
      <c r="AM45" s="17">
        <f t="shared" si="17"/>
        <v>0</v>
      </c>
      <c r="AN45" s="17">
        <f t="shared" si="18"/>
        <v>0</v>
      </c>
      <c r="AO45" s="17">
        <f t="shared" si="19"/>
        <v>0</v>
      </c>
      <c r="AP45" s="17">
        <f t="shared" si="20"/>
        <v>0</v>
      </c>
      <c r="AQ45" s="17">
        <f t="shared" si="21"/>
        <v>0</v>
      </c>
      <c r="AR45" s="17">
        <f t="shared" si="22"/>
        <v>0</v>
      </c>
      <c r="AS45" s="17">
        <f t="shared" si="23"/>
        <v>0</v>
      </c>
      <c r="AT45" s="17">
        <f t="shared" si="24"/>
        <v>0</v>
      </c>
      <c r="AU45" s="17">
        <f t="shared" si="25"/>
        <v>0</v>
      </c>
      <c r="AV45" s="17">
        <f t="shared" si="26"/>
        <v>0</v>
      </c>
      <c r="AW45" s="17">
        <f t="shared" si="27"/>
        <v>0</v>
      </c>
      <c r="AX45" s="17">
        <f t="shared" si="28"/>
        <v>0</v>
      </c>
      <c r="AY45" s="17">
        <f t="shared" si="29"/>
        <v>0</v>
      </c>
      <c r="AZ45" s="50">
        <f t="shared" si="30"/>
        <v>0</v>
      </c>
      <c r="BA45" s="30">
        <f t="shared" si="31"/>
        <v>0</v>
      </c>
      <c r="BB45" s="16">
        <f t="shared" si="32"/>
        <v>0</v>
      </c>
      <c r="BC45" s="16">
        <f t="shared" si="33"/>
        <v>0</v>
      </c>
      <c r="BD45" s="16">
        <f t="shared" si="34"/>
        <v>0</v>
      </c>
      <c r="BE45" s="16">
        <f t="shared" si="35"/>
        <v>0</v>
      </c>
      <c r="BF45" s="16">
        <f t="shared" si="36"/>
        <v>0</v>
      </c>
      <c r="BG45" s="16">
        <f t="shared" si="37"/>
        <v>0</v>
      </c>
      <c r="BH45" s="16">
        <f t="shared" si="38"/>
        <v>0</v>
      </c>
      <c r="BI45" s="16">
        <f t="shared" si="39"/>
        <v>0</v>
      </c>
      <c r="BJ45" s="16">
        <f t="shared" si="40"/>
        <v>0</v>
      </c>
      <c r="BK45" s="16">
        <f t="shared" si="41"/>
        <v>0</v>
      </c>
      <c r="BL45" s="16">
        <f t="shared" si="42"/>
        <v>0</v>
      </c>
      <c r="BM45" s="16">
        <f t="shared" si="43"/>
        <v>0</v>
      </c>
      <c r="BN45" s="16">
        <f t="shared" si="46"/>
        <v>0</v>
      </c>
      <c r="BO45" s="16">
        <f t="shared" si="47"/>
        <v>0</v>
      </c>
    </row>
    <row r="46" spans="1:67" ht="24" customHeight="1" x14ac:dyDescent="0.25">
      <c r="A46" s="1"/>
      <c r="B46" s="12" t="s">
        <v>42</v>
      </c>
      <c r="C46" s="13" t="s">
        <v>37</v>
      </c>
      <c r="D46" s="14" t="s">
        <v>21</v>
      </c>
      <c r="E46" s="14" t="s">
        <v>31</v>
      </c>
      <c r="F46" s="45" t="s">
        <v>0</v>
      </c>
      <c r="G46" s="42" t="s">
        <v>46</v>
      </c>
      <c r="H46" s="22"/>
      <c r="I46" s="9">
        <f t="shared" si="48"/>
        <v>0</v>
      </c>
      <c r="J46" s="22"/>
      <c r="K46" s="9">
        <f t="shared" si="49"/>
        <v>0</v>
      </c>
      <c r="L46" s="22"/>
      <c r="M46" s="9">
        <f t="shared" si="50"/>
        <v>0</v>
      </c>
      <c r="N46" s="22"/>
      <c r="O46" s="9">
        <f t="shared" si="51"/>
        <v>0</v>
      </c>
      <c r="P46" s="22"/>
      <c r="Q46" s="9">
        <f t="shared" si="52"/>
        <v>0</v>
      </c>
      <c r="R46" s="22"/>
      <c r="S46" s="9">
        <f t="shared" si="53"/>
        <v>0</v>
      </c>
      <c r="T46" s="22"/>
      <c r="U46" s="9">
        <f t="shared" si="54"/>
        <v>0</v>
      </c>
      <c r="V46" s="22"/>
      <c r="W46" s="9">
        <f t="shared" si="55"/>
        <v>0</v>
      </c>
      <c r="X46" s="22"/>
      <c r="Y46" s="9">
        <f t="shared" si="56"/>
        <v>0</v>
      </c>
      <c r="Z46" s="22"/>
      <c r="AA46" s="9">
        <f t="shared" si="57"/>
        <v>0</v>
      </c>
      <c r="AB46" s="49"/>
      <c r="AC46" s="9">
        <f t="shared" si="10"/>
        <v>0</v>
      </c>
      <c r="AD46" s="49"/>
      <c r="AE46" s="9">
        <f t="shared" si="11"/>
        <v>0</v>
      </c>
      <c r="AF46" s="49"/>
      <c r="AG46" s="9">
        <f t="shared" si="12"/>
        <v>0</v>
      </c>
      <c r="AH46" s="49"/>
      <c r="AI46" s="9">
        <f t="shared" si="13"/>
        <v>0</v>
      </c>
      <c r="AJ46" s="39">
        <f t="shared" si="14"/>
        <v>0</v>
      </c>
      <c r="AK46" s="19">
        <f t="shared" si="15"/>
        <v>0</v>
      </c>
      <c r="AL46" s="17">
        <f t="shared" si="16"/>
        <v>0</v>
      </c>
      <c r="AM46" s="17">
        <f t="shared" si="17"/>
        <v>0</v>
      </c>
      <c r="AN46" s="17">
        <f t="shared" si="18"/>
        <v>0</v>
      </c>
      <c r="AO46" s="17">
        <f t="shared" si="19"/>
        <v>0</v>
      </c>
      <c r="AP46" s="17">
        <f t="shared" si="20"/>
        <v>0</v>
      </c>
      <c r="AQ46" s="17">
        <f t="shared" si="21"/>
        <v>0</v>
      </c>
      <c r="AR46" s="17">
        <f t="shared" si="22"/>
        <v>0</v>
      </c>
      <c r="AS46" s="17">
        <f t="shared" si="23"/>
        <v>0</v>
      </c>
      <c r="AT46" s="17">
        <f t="shared" si="24"/>
        <v>0</v>
      </c>
      <c r="AU46" s="17">
        <f t="shared" si="25"/>
        <v>0</v>
      </c>
      <c r="AV46" s="17">
        <f t="shared" si="26"/>
        <v>0</v>
      </c>
      <c r="AW46" s="17">
        <f t="shared" si="27"/>
        <v>0</v>
      </c>
      <c r="AX46" s="17">
        <f t="shared" si="28"/>
        <v>0</v>
      </c>
      <c r="AY46" s="17">
        <f t="shared" si="29"/>
        <v>0</v>
      </c>
      <c r="AZ46" s="50">
        <f t="shared" si="30"/>
        <v>0</v>
      </c>
      <c r="BA46" s="30">
        <f t="shared" si="31"/>
        <v>0</v>
      </c>
      <c r="BB46" s="16">
        <f t="shared" si="32"/>
        <v>0</v>
      </c>
      <c r="BC46" s="16">
        <f t="shared" si="33"/>
        <v>0</v>
      </c>
      <c r="BD46" s="16">
        <f t="shared" si="34"/>
        <v>0</v>
      </c>
      <c r="BE46" s="16">
        <f t="shared" si="35"/>
        <v>0</v>
      </c>
      <c r="BF46" s="16">
        <f t="shared" si="36"/>
        <v>0</v>
      </c>
      <c r="BG46" s="16">
        <f t="shared" si="37"/>
        <v>0</v>
      </c>
      <c r="BH46" s="16">
        <f t="shared" si="38"/>
        <v>0</v>
      </c>
      <c r="BI46" s="16">
        <f t="shared" si="39"/>
        <v>0</v>
      </c>
      <c r="BJ46" s="16">
        <f t="shared" si="40"/>
        <v>0</v>
      </c>
      <c r="BK46" s="16">
        <f t="shared" si="41"/>
        <v>0</v>
      </c>
      <c r="BL46" s="16">
        <f t="shared" si="42"/>
        <v>0</v>
      </c>
      <c r="BM46" s="16">
        <f t="shared" si="43"/>
        <v>0</v>
      </c>
      <c r="BN46" s="16">
        <f t="shared" si="46"/>
        <v>0</v>
      </c>
      <c r="BO46" s="16">
        <f t="shared" si="47"/>
        <v>0</v>
      </c>
    </row>
    <row r="47" spans="1:67" ht="24" customHeight="1" x14ac:dyDescent="0.25">
      <c r="A47" s="1"/>
      <c r="B47" s="12" t="s">
        <v>61</v>
      </c>
      <c r="C47" s="13" t="s">
        <v>66</v>
      </c>
      <c r="D47" s="14" t="s">
        <v>62</v>
      </c>
      <c r="E47" s="14" t="s">
        <v>31</v>
      </c>
      <c r="F47" s="45" t="s">
        <v>0</v>
      </c>
      <c r="G47" s="42" t="s">
        <v>46</v>
      </c>
      <c r="H47" s="22"/>
      <c r="I47" s="9">
        <f t="shared" si="48"/>
        <v>0</v>
      </c>
      <c r="J47" s="22"/>
      <c r="K47" s="9">
        <f t="shared" si="49"/>
        <v>0</v>
      </c>
      <c r="L47" s="22"/>
      <c r="M47" s="9">
        <f t="shared" si="50"/>
        <v>0</v>
      </c>
      <c r="N47" s="22"/>
      <c r="O47" s="9">
        <f t="shared" si="51"/>
        <v>0</v>
      </c>
      <c r="P47" s="22"/>
      <c r="Q47" s="9">
        <f t="shared" si="52"/>
        <v>0</v>
      </c>
      <c r="R47" s="22"/>
      <c r="S47" s="9">
        <f t="shared" si="53"/>
        <v>0</v>
      </c>
      <c r="T47" s="22"/>
      <c r="U47" s="9">
        <f t="shared" si="54"/>
        <v>0</v>
      </c>
      <c r="V47" s="22"/>
      <c r="W47" s="9">
        <f t="shared" si="55"/>
        <v>0</v>
      </c>
      <c r="X47" s="22"/>
      <c r="Y47" s="9">
        <f t="shared" si="56"/>
        <v>0</v>
      </c>
      <c r="Z47" s="22"/>
      <c r="AA47" s="9">
        <f t="shared" si="57"/>
        <v>0</v>
      </c>
      <c r="AB47" s="49"/>
      <c r="AC47" s="9">
        <f t="shared" si="10"/>
        <v>0</v>
      </c>
      <c r="AD47" s="49"/>
      <c r="AE47" s="9">
        <f t="shared" si="11"/>
        <v>0</v>
      </c>
      <c r="AF47" s="49"/>
      <c r="AG47" s="9">
        <f t="shared" si="12"/>
        <v>0</v>
      </c>
      <c r="AH47" s="49"/>
      <c r="AI47" s="9">
        <f t="shared" si="13"/>
        <v>0</v>
      </c>
      <c r="AJ47" s="39">
        <f t="shared" si="14"/>
        <v>0</v>
      </c>
      <c r="AK47" s="19">
        <f t="shared" si="15"/>
        <v>0</v>
      </c>
      <c r="AL47" s="17">
        <f t="shared" si="16"/>
        <v>0</v>
      </c>
      <c r="AM47" s="17">
        <f t="shared" si="17"/>
        <v>0</v>
      </c>
      <c r="AN47" s="17">
        <f t="shared" si="18"/>
        <v>0</v>
      </c>
      <c r="AO47" s="17">
        <f t="shared" si="19"/>
        <v>0</v>
      </c>
      <c r="AP47" s="17">
        <f t="shared" si="20"/>
        <v>0</v>
      </c>
      <c r="AQ47" s="17">
        <f t="shared" si="21"/>
        <v>0</v>
      </c>
      <c r="AR47" s="17">
        <f t="shared" si="22"/>
        <v>0</v>
      </c>
      <c r="AS47" s="17">
        <f t="shared" si="23"/>
        <v>0</v>
      </c>
      <c r="AT47" s="17">
        <f t="shared" si="24"/>
        <v>0</v>
      </c>
      <c r="AU47" s="17">
        <f t="shared" si="25"/>
        <v>0</v>
      </c>
      <c r="AV47" s="17">
        <f t="shared" si="26"/>
        <v>0</v>
      </c>
      <c r="AW47" s="17">
        <f t="shared" si="27"/>
        <v>0</v>
      </c>
      <c r="AX47" s="17">
        <f t="shared" si="28"/>
        <v>0</v>
      </c>
      <c r="AY47" s="17">
        <f t="shared" si="29"/>
        <v>0</v>
      </c>
      <c r="AZ47" s="50">
        <f t="shared" si="30"/>
        <v>0</v>
      </c>
      <c r="BA47" s="30">
        <f t="shared" si="31"/>
        <v>0</v>
      </c>
      <c r="BB47" s="16">
        <f t="shared" si="32"/>
        <v>0</v>
      </c>
      <c r="BC47" s="16">
        <f t="shared" si="33"/>
        <v>0</v>
      </c>
      <c r="BD47" s="16">
        <f t="shared" si="34"/>
        <v>0</v>
      </c>
      <c r="BE47" s="16">
        <f t="shared" si="35"/>
        <v>0</v>
      </c>
      <c r="BF47" s="16">
        <f t="shared" si="36"/>
        <v>0</v>
      </c>
      <c r="BG47" s="16">
        <f t="shared" si="37"/>
        <v>0</v>
      </c>
      <c r="BH47" s="16">
        <f t="shared" si="38"/>
        <v>0</v>
      </c>
      <c r="BI47" s="16">
        <f t="shared" si="39"/>
        <v>0</v>
      </c>
      <c r="BJ47" s="16">
        <f t="shared" si="40"/>
        <v>0</v>
      </c>
      <c r="BK47" s="16">
        <f t="shared" si="41"/>
        <v>0</v>
      </c>
      <c r="BL47" s="16">
        <f t="shared" si="42"/>
        <v>0</v>
      </c>
      <c r="BM47" s="16">
        <f t="shared" si="43"/>
        <v>0</v>
      </c>
      <c r="BN47" s="16">
        <f t="shared" si="46"/>
        <v>0</v>
      </c>
      <c r="BO47" s="16">
        <f t="shared" si="47"/>
        <v>0</v>
      </c>
    </row>
    <row r="48" spans="1:67" ht="24" customHeight="1" x14ac:dyDescent="0.25">
      <c r="A48" s="1"/>
      <c r="B48" s="12" t="s">
        <v>71</v>
      </c>
      <c r="C48" s="13" t="s">
        <v>73</v>
      </c>
      <c r="D48" s="14" t="s">
        <v>74</v>
      </c>
      <c r="E48" s="14" t="s">
        <v>31</v>
      </c>
      <c r="F48" s="45" t="s">
        <v>0</v>
      </c>
      <c r="G48" s="42" t="s">
        <v>46</v>
      </c>
      <c r="H48" s="22"/>
      <c r="I48" s="9">
        <f t="shared" ref="I48:I52" si="58">IF(H48="",0,(H48/MAX($H$3:$H$54))*$AJ$1)</f>
        <v>0</v>
      </c>
      <c r="J48" s="22"/>
      <c r="K48" s="9">
        <f t="shared" ref="K48:K52" si="59">IF(J48="",0,(J48/MAX($J$3:$J$54))*$AJ$1)</f>
        <v>0</v>
      </c>
      <c r="L48" s="22"/>
      <c r="M48" s="9">
        <f t="shared" ref="M48:M52" si="60">IF(L48="",0,(L48/MAX($L$3:$L$54))*$AJ$1)</f>
        <v>0</v>
      </c>
      <c r="N48" s="22"/>
      <c r="O48" s="9">
        <f t="shared" ref="O48:O52" si="61">IF(N48="",0,(N48/MAX($N$3:$N$54))*$AJ$1)</f>
        <v>0</v>
      </c>
      <c r="P48" s="22"/>
      <c r="Q48" s="9">
        <f t="shared" ref="Q48:Q52" si="62">IF(P48="",0,(P48/MAX($P$3:$P$54))*$AJ$1)</f>
        <v>0</v>
      </c>
      <c r="R48" s="22"/>
      <c r="S48" s="9">
        <f t="shared" ref="S48:S52" si="63">IF(R48="",0,(R48/MAX($R$3:$R$54))*$AJ$1)</f>
        <v>0</v>
      </c>
      <c r="T48" s="22"/>
      <c r="U48" s="9">
        <f t="shared" ref="U48:U52" si="64">IF(T48="",0,(T48/MAX($T$3:$T$54))*$AJ$1)</f>
        <v>0</v>
      </c>
      <c r="V48" s="22"/>
      <c r="W48" s="9">
        <f t="shared" ref="W48:W52" si="65">IF(V48="",0,(V48/MAX($V$3:$V$54))*$AJ$1)</f>
        <v>0</v>
      </c>
      <c r="X48" s="22"/>
      <c r="Y48" s="9">
        <f t="shared" ref="Y48:Y52" si="66">IF(X48="",0,(X48/MAX($X$3:$X$54))*$AJ$1)</f>
        <v>0</v>
      </c>
      <c r="Z48" s="22"/>
      <c r="AA48" s="9">
        <f t="shared" ref="AA48:AA52" si="67">IF(Z48="",0,(Z48/MAX($Z$3:$Z$54))*$AJ$1)</f>
        <v>0</v>
      </c>
      <c r="AB48" s="49"/>
      <c r="AC48" s="9">
        <f t="shared" ref="AC48:AC53" si="68">IF(AB48="",0,(AB48/MAX($AB$3:$AB$54))*$AJ$1)</f>
        <v>0</v>
      </c>
      <c r="AD48" s="49"/>
      <c r="AE48" s="9">
        <f t="shared" ref="AE48:AE53" si="69">IF(AD48="",0,(AD48/MAX($AD$3:$AD$54))*$AJ$1)</f>
        <v>0</v>
      </c>
      <c r="AF48" s="49"/>
      <c r="AG48" s="9">
        <f t="shared" ref="AG48:AG53" si="70">IF(AF48="",0,(AF48/MAX($AF$3:$AF$54))*$AJ$1)</f>
        <v>0</v>
      </c>
      <c r="AH48" s="49"/>
      <c r="AI48" s="9">
        <f t="shared" ref="AI48:AI53" si="71">IF(AH48="",0,(AH48/MAX($AH$3:$AH$54))*$AJ$1)</f>
        <v>0</v>
      </c>
      <c r="AJ48" s="39">
        <f t="shared" ref="AJ48:AJ52" si="72">I48+K48+M48+O48+Q48+S48+U48+W48+Y48+AA48+AC48+AE48+AG48+AI48</f>
        <v>0</v>
      </c>
      <c r="AK48" s="19">
        <f t="shared" ref="AK48:AK52" si="73">(LARGE(AL48:AY48,1)+LARGE(AL48:AY48,2)+LARGE(AL48:AY48,3)+LARGE(AL48:AY48,4)+LARGE(AL48:AY48,5)+LARGE(AL48:AY48,6)+LARGE(AL48:AY48,7)+LARGE(AL48:AY48,8)+LARGE(AL48:AY48,9)+LARGE(AL48:AY48,10)+LARGE(AL48:AY48,11)+LARGE(AL48:AY48,12)+LARGE(AL48:AY48,13)+LARGE(AL48:AY48,14))-(SMALL(AL48:AY48,1)+SMALL(AL48:AY48,2)+SMALL(AL48:AY48,3)+SMALL(AL48:AY48,4)+SMALL(AL48:AY48,5))</f>
        <v>0</v>
      </c>
      <c r="AL48" s="17">
        <f t="shared" ref="AL48:AL52" si="74">I48</f>
        <v>0</v>
      </c>
      <c r="AM48" s="17">
        <f t="shared" ref="AM48:AM52" si="75">K48</f>
        <v>0</v>
      </c>
      <c r="AN48" s="17">
        <f t="shared" ref="AN48:AN52" si="76">M48</f>
        <v>0</v>
      </c>
      <c r="AO48" s="17">
        <f t="shared" ref="AO48:AO52" si="77">O48</f>
        <v>0</v>
      </c>
      <c r="AP48" s="17">
        <f t="shared" ref="AP48:AP52" si="78">IF(P48="",0,Q48)</f>
        <v>0</v>
      </c>
      <c r="AQ48" s="17">
        <f t="shared" ref="AQ48:AQ52" si="79">IF(R48="",0,S48)</f>
        <v>0</v>
      </c>
      <c r="AR48" s="17">
        <f t="shared" ref="AR48:AR52" si="80">IF(T48="",0,U48)</f>
        <v>0</v>
      </c>
      <c r="AS48" s="17">
        <f t="shared" ref="AS48:AS52" si="81">IF(V48="",0,W48)</f>
        <v>0</v>
      </c>
      <c r="AT48" s="17">
        <f t="shared" ref="AT48:AT52" si="82">IF(X48="",0,Y48)</f>
        <v>0</v>
      </c>
      <c r="AU48" s="17">
        <f t="shared" ref="AU48:AU52" si="83">IF(Z48="",0,AA48)</f>
        <v>0</v>
      </c>
      <c r="AV48" s="17">
        <f t="shared" ref="AV48:AV52" si="84">IF(AB48="",0,AC48)</f>
        <v>0</v>
      </c>
      <c r="AW48" s="17">
        <f t="shared" ref="AW48:AW52" si="85">IF(AD48="",0,AE48)</f>
        <v>0</v>
      </c>
      <c r="AX48" s="17">
        <f t="shared" ref="AX48:AX52" si="86">IF(AF48="",0,AG48)</f>
        <v>0</v>
      </c>
      <c r="AY48" s="17">
        <f t="shared" ref="AY48:AY52" si="87">IF(AH48="",0,AI48)</f>
        <v>0</v>
      </c>
      <c r="AZ48" s="50">
        <f t="shared" ref="AZ48:AZ52" si="88">H48+J48+L48+N48+P48+R48+T48+V48+X48+Z48+AB48+AD48+AF48+AH48</f>
        <v>0</v>
      </c>
      <c r="BA48" s="30">
        <f t="shared" ref="BA48:BA52" si="89">(LARGE(BB48:BO48,1)+LARGE(BB48:BO48,2)+LARGE(BB48:BO48,3)+LARGE(BB48:BO48,4)+LARGE(BB48:BO48,5)+LARGE(BB48:BO48,6)+LARGE(BB48:BO48,7)+LARGE(BB48:BO48,8)+LARGE(BB48:BO48,9)+LARGE(BB48:BO48,10)+LARGE(BB48:BO48,11)+LARGE(BB48:BO48,12)+LARGE(BB48:BO48,13)+LARGE(BB48:BO48,14))-(SMALL(BB48:BO48,1)+SMALL(BB48:BO48,2)+SMALL(BB48:BO48,3)+SMALL(BB48:BO48,4)+SMALL(BB48:BO48,5))</f>
        <v>0</v>
      </c>
      <c r="BB48" s="16">
        <f t="shared" ref="BB48:BB52" si="90">H48</f>
        <v>0</v>
      </c>
      <c r="BC48" s="16">
        <f t="shared" ref="BC48:BC52" si="91">J48</f>
        <v>0</v>
      </c>
      <c r="BD48" s="16">
        <f t="shared" ref="BD48:BD52" si="92">L48</f>
        <v>0</v>
      </c>
      <c r="BE48" s="16">
        <f t="shared" ref="BE48:BE52" si="93">N48</f>
        <v>0</v>
      </c>
      <c r="BF48" s="16">
        <f t="shared" ref="BF48:BF52" si="94">P48</f>
        <v>0</v>
      </c>
      <c r="BG48" s="16">
        <f t="shared" ref="BG48:BG52" si="95">R48</f>
        <v>0</v>
      </c>
      <c r="BH48" s="16">
        <f t="shared" ref="BH48:BH52" si="96">T48</f>
        <v>0</v>
      </c>
      <c r="BI48" s="16">
        <f t="shared" ref="BI48:BI52" si="97">V48</f>
        <v>0</v>
      </c>
      <c r="BJ48" s="16">
        <f t="shared" ref="BJ48:BJ52" si="98">X48</f>
        <v>0</v>
      </c>
      <c r="BK48" s="16">
        <f t="shared" ref="BK48:BK52" si="99">Z48</f>
        <v>0</v>
      </c>
      <c r="BL48" s="16">
        <f t="shared" ref="BL48:BL52" si="100">AB48</f>
        <v>0</v>
      </c>
      <c r="BM48" s="16">
        <f t="shared" ref="BM48:BM52" si="101">AD48</f>
        <v>0</v>
      </c>
      <c r="BN48" s="16">
        <f t="shared" si="46"/>
        <v>0</v>
      </c>
      <c r="BO48" s="16">
        <f t="shared" si="47"/>
        <v>0</v>
      </c>
    </row>
    <row r="49" spans="1:67" ht="24" customHeight="1" x14ac:dyDescent="0.25">
      <c r="A49" s="1"/>
      <c r="B49" s="12" t="s">
        <v>60</v>
      </c>
      <c r="C49" s="13" t="s">
        <v>58</v>
      </c>
      <c r="D49" s="14" t="s">
        <v>59</v>
      </c>
      <c r="E49" s="14" t="s">
        <v>31</v>
      </c>
      <c r="F49" s="45" t="s">
        <v>47</v>
      </c>
      <c r="G49" s="42" t="s">
        <v>46</v>
      </c>
      <c r="H49" s="22"/>
      <c r="I49" s="9">
        <f t="shared" si="58"/>
        <v>0</v>
      </c>
      <c r="J49" s="22"/>
      <c r="K49" s="9">
        <f t="shared" si="59"/>
        <v>0</v>
      </c>
      <c r="L49" s="22"/>
      <c r="M49" s="9">
        <f t="shared" si="60"/>
        <v>0</v>
      </c>
      <c r="N49" s="22"/>
      <c r="O49" s="9">
        <f t="shared" si="61"/>
        <v>0</v>
      </c>
      <c r="P49" s="22"/>
      <c r="Q49" s="9">
        <f t="shared" si="62"/>
        <v>0</v>
      </c>
      <c r="R49" s="22"/>
      <c r="S49" s="9">
        <f t="shared" si="63"/>
        <v>0</v>
      </c>
      <c r="T49" s="22"/>
      <c r="U49" s="9">
        <f t="shared" si="64"/>
        <v>0</v>
      </c>
      <c r="V49" s="22"/>
      <c r="W49" s="9">
        <f t="shared" si="65"/>
        <v>0</v>
      </c>
      <c r="X49" s="22"/>
      <c r="Y49" s="9">
        <f t="shared" si="66"/>
        <v>0</v>
      </c>
      <c r="Z49" s="22"/>
      <c r="AA49" s="9">
        <f t="shared" si="67"/>
        <v>0</v>
      </c>
      <c r="AB49" s="49"/>
      <c r="AC49" s="9">
        <f t="shared" si="68"/>
        <v>0</v>
      </c>
      <c r="AD49" s="49"/>
      <c r="AE49" s="9">
        <f t="shared" si="69"/>
        <v>0</v>
      </c>
      <c r="AF49" s="49"/>
      <c r="AG49" s="9">
        <f t="shared" si="70"/>
        <v>0</v>
      </c>
      <c r="AH49" s="49"/>
      <c r="AI49" s="9">
        <f t="shared" si="71"/>
        <v>0</v>
      </c>
      <c r="AJ49" s="39">
        <f t="shared" si="72"/>
        <v>0</v>
      </c>
      <c r="AK49" s="19">
        <f t="shared" si="73"/>
        <v>0</v>
      </c>
      <c r="AL49" s="17">
        <f t="shared" si="74"/>
        <v>0</v>
      </c>
      <c r="AM49" s="17">
        <f t="shared" si="75"/>
        <v>0</v>
      </c>
      <c r="AN49" s="17">
        <f t="shared" si="76"/>
        <v>0</v>
      </c>
      <c r="AO49" s="17">
        <f t="shared" si="77"/>
        <v>0</v>
      </c>
      <c r="AP49" s="17">
        <f t="shared" si="78"/>
        <v>0</v>
      </c>
      <c r="AQ49" s="17">
        <f t="shared" si="79"/>
        <v>0</v>
      </c>
      <c r="AR49" s="17">
        <f t="shared" si="80"/>
        <v>0</v>
      </c>
      <c r="AS49" s="17">
        <f t="shared" si="81"/>
        <v>0</v>
      </c>
      <c r="AT49" s="17">
        <f t="shared" si="82"/>
        <v>0</v>
      </c>
      <c r="AU49" s="17">
        <f t="shared" si="83"/>
        <v>0</v>
      </c>
      <c r="AV49" s="17">
        <f t="shared" si="84"/>
        <v>0</v>
      </c>
      <c r="AW49" s="17">
        <f t="shared" si="85"/>
        <v>0</v>
      </c>
      <c r="AX49" s="17">
        <f t="shared" si="86"/>
        <v>0</v>
      </c>
      <c r="AY49" s="17">
        <f t="shared" si="87"/>
        <v>0</v>
      </c>
      <c r="AZ49" s="50">
        <f t="shared" si="88"/>
        <v>0</v>
      </c>
      <c r="BA49" s="30">
        <f t="shared" si="89"/>
        <v>0</v>
      </c>
      <c r="BB49" s="16">
        <f t="shared" si="90"/>
        <v>0</v>
      </c>
      <c r="BC49" s="16">
        <f t="shared" si="91"/>
        <v>0</v>
      </c>
      <c r="BD49" s="16">
        <f t="shared" si="92"/>
        <v>0</v>
      </c>
      <c r="BE49" s="16">
        <f t="shared" si="93"/>
        <v>0</v>
      </c>
      <c r="BF49" s="16">
        <f t="shared" si="94"/>
        <v>0</v>
      </c>
      <c r="BG49" s="16">
        <f t="shared" si="95"/>
        <v>0</v>
      </c>
      <c r="BH49" s="16">
        <f t="shared" si="96"/>
        <v>0</v>
      </c>
      <c r="BI49" s="16">
        <f t="shared" si="97"/>
        <v>0</v>
      </c>
      <c r="BJ49" s="16">
        <f t="shared" si="98"/>
        <v>0</v>
      </c>
      <c r="BK49" s="16">
        <f t="shared" si="99"/>
        <v>0</v>
      </c>
      <c r="BL49" s="16">
        <f t="shared" si="100"/>
        <v>0</v>
      </c>
      <c r="BM49" s="16">
        <f t="shared" si="101"/>
        <v>0</v>
      </c>
      <c r="BN49" s="16">
        <f t="shared" si="46"/>
        <v>0</v>
      </c>
      <c r="BO49" s="16">
        <f t="shared" si="47"/>
        <v>0</v>
      </c>
    </row>
    <row r="50" spans="1:67" ht="24" customHeight="1" x14ac:dyDescent="0.25">
      <c r="A50" s="1"/>
      <c r="B50" s="12" t="s">
        <v>40</v>
      </c>
      <c r="C50" s="13" t="s">
        <v>38</v>
      </c>
      <c r="D50" s="14" t="s">
        <v>21</v>
      </c>
      <c r="E50" s="14" t="s">
        <v>31</v>
      </c>
      <c r="F50" s="45" t="s">
        <v>47</v>
      </c>
      <c r="G50" s="42" t="s">
        <v>46</v>
      </c>
      <c r="H50" s="22"/>
      <c r="I50" s="9">
        <f t="shared" si="58"/>
        <v>0</v>
      </c>
      <c r="J50" s="22"/>
      <c r="K50" s="9">
        <f t="shared" si="59"/>
        <v>0</v>
      </c>
      <c r="L50" s="22"/>
      <c r="M50" s="9">
        <f t="shared" si="60"/>
        <v>0</v>
      </c>
      <c r="N50" s="22"/>
      <c r="O50" s="9">
        <f t="shared" si="61"/>
        <v>0</v>
      </c>
      <c r="P50" s="22"/>
      <c r="Q50" s="9">
        <f t="shared" si="62"/>
        <v>0</v>
      </c>
      <c r="R50" s="22"/>
      <c r="S50" s="9">
        <f t="shared" si="63"/>
        <v>0</v>
      </c>
      <c r="T50" s="22"/>
      <c r="U50" s="9">
        <f t="shared" si="64"/>
        <v>0</v>
      </c>
      <c r="V50" s="22"/>
      <c r="W50" s="9">
        <f t="shared" si="65"/>
        <v>0</v>
      </c>
      <c r="X50" s="22"/>
      <c r="Y50" s="9">
        <f t="shared" si="66"/>
        <v>0</v>
      </c>
      <c r="Z50" s="22"/>
      <c r="AA50" s="9">
        <f t="shared" si="67"/>
        <v>0</v>
      </c>
      <c r="AB50" s="49"/>
      <c r="AC50" s="9">
        <f t="shared" si="68"/>
        <v>0</v>
      </c>
      <c r="AD50" s="49"/>
      <c r="AE50" s="9">
        <f t="shared" si="69"/>
        <v>0</v>
      </c>
      <c r="AF50" s="49"/>
      <c r="AG50" s="9">
        <f t="shared" si="70"/>
        <v>0</v>
      </c>
      <c r="AH50" s="49"/>
      <c r="AI50" s="9">
        <f t="shared" si="71"/>
        <v>0</v>
      </c>
      <c r="AJ50" s="39">
        <f t="shared" si="72"/>
        <v>0</v>
      </c>
      <c r="AK50" s="19">
        <f t="shared" si="73"/>
        <v>0</v>
      </c>
      <c r="AL50" s="17">
        <f t="shared" si="74"/>
        <v>0</v>
      </c>
      <c r="AM50" s="17">
        <f t="shared" si="75"/>
        <v>0</v>
      </c>
      <c r="AN50" s="17">
        <f t="shared" si="76"/>
        <v>0</v>
      </c>
      <c r="AO50" s="17">
        <f t="shared" si="77"/>
        <v>0</v>
      </c>
      <c r="AP50" s="17">
        <f t="shared" si="78"/>
        <v>0</v>
      </c>
      <c r="AQ50" s="17">
        <f t="shared" si="79"/>
        <v>0</v>
      </c>
      <c r="AR50" s="17">
        <f t="shared" si="80"/>
        <v>0</v>
      </c>
      <c r="AS50" s="17">
        <f t="shared" si="81"/>
        <v>0</v>
      </c>
      <c r="AT50" s="17">
        <f t="shared" si="82"/>
        <v>0</v>
      </c>
      <c r="AU50" s="17">
        <f t="shared" si="83"/>
        <v>0</v>
      </c>
      <c r="AV50" s="17">
        <f t="shared" si="84"/>
        <v>0</v>
      </c>
      <c r="AW50" s="17">
        <f t="shared" si="85"/>
        <v>0</v>
      </c>
      <c r="AX50" s="17">
        <f t="shared" si="86"/>
        <v>0</v>
      </c>
      <c r="AY50" s="17">
        <f t="shared" si="87"/>
        <v>0</v>
      </c>
      <c r="AZ50" s="50">
        <f t="shared" si="88"/>
        <v>0</v>
      </c>
      <c r="BA50" s="30">
        <f t="shared" si="89"/>
        <v>0</v>
      </c>
      <c r="BB50" s="16">
        <f t="shared" si="90"/>
        <v>0</v>
      </c>
      <c r="BC50" s="16">
        <f t="shared" si="91"/>
        <v>0</v>
      </c>
      <c r="BD50" s="16">
        <f t="shared" si="92"/>
        <v>0</v>
      </c>
      <c r="BE50" s="16">
        <f t="shared" si="93"/>
        <v>0</v>
      </c>
      <c r="BF50" s="16">
        <f t="shared" si="94"/>
        <v>0</v>
      </c>
      <c r="BG50" s="16">
        <f t="shared" si="95"/>
        <v>0</v>
      </c>
      <c r="BH50" s="16">
        <f t="shared" si="96"/>
        <v>0</v>
      </c>
      <c r="BI50" s="16">
        <f t="shared" si="97"/>
        <v>0</v>
      </c>
      <c r="BJ50" s="16">
        <f t="shared" si="98"/>
        <v>0</v>
      </c>
      <c r="BK50" s="16">
        <f t="shared" si="99"/>
        <v>0</v>
      </c>
      <c r="BL50" s="16">
        <f t="shared" si="100"/>
        <v>0</v>
      </c>
      <c r="BM50" s="16">
        <f t="shared" si="101"/>
        <v>0</v>
      </c>
      <c r="BN50" s="16">
        <f t="shared" si="46"/>
        <v>0</v>
      </c>
      <c r="BO50" s="16">
        <f t="shared" si="47"/>
        <v>0</v>
      </c>
    </row>
    <row r="51" spans="1:67" ht="24" customHeight="1" x14ac:dyDescent="0.25">
      <c r="A51" s="1"/>
      <c r="B51" s="12" t="s">
        <v>52</v>
      </c>
      <c r="C51" s="13" t="s">
        <v>53</v>
      </c>
      <c r="D51" s="14" t="s">
        <v>21</v>
      </c>
      <c r="E51" s="14" t="s">
        <v>54</v>
      </c>
      <c r="F51" s="45" t="s">
        <v>47</v>
      </c>
      <c r="G51" s="42" t="s">
        <v>46</v>
      </c>
      <c r="H51" s="22"/>
      <c r="I51" s="9">
        <f t="shared" si="58"/>
        <v>0</v>
      </c>
      <c r="J51" s="22"/>
      <c r="K51" s="9">
        <f t="shared" si="59"/>
        <v>0</v>
      </c>
      <c r="L51" s="22"/>
      <c r="M51" s="9">
        <f t="shared" si="60"/>
        <v>0</v>
      </c>
      <c r="N51" s="22"/>
      <c r="O51" s="9">
        <f t="shared" si="61"/>
        <v>0</v>
      </c>
      <c r="P51" s="22"/>
      <c r="Q51" s="9">
        <f t="shared" si="62"/>
        <v>0</v>
      </c>
      <c r="R51" s="22"/>
      <c r="S51" s="9">
        <f t="shared" si="63"/>
        <v>0</v>
      </c>
      <c r="T51" s="22"/>
      <c r="U51" s="9">
        <f t="shared" si="64"/>
        <v>0</v>
      </c>
      <c r="V51" s="22"/>
      <c r="W51" s="9">
        <f t="shared" si="65"/>
        <v>0</v>
      </c>
      <c r="X51" s="22"/>
      <c r="Y51" s="9">
        <f t="shared" si="66"/>
        <v>0</v>
      </c>
      <c r="Z51" s="22"/>
      <c r="AA51" s="9">
        <f t="shared" si="67"/>
        <v>0</v>
      </c>
      <c r="AB51" s="49"/>
      <c r="AC51" s="9">
        <f t="shared" si="68"/>
        <v>0</v>
      </c>
      <c r="AD51" s="49"/>
      <c r="AE51" s="9">
        <f t="shared" si="69"/>
        <v>0</v>
      </c>
      <c r="AF51" s="49"/>
      <c r="AG51" s="9">
        <f t="shared" si="70"/>
        <v>0</v>
      </c>
      <c r="AH51" s="49"/>
      <c r="AI51" s="9">
        <f t="shared" si="71"/>
        <v>0</v>
      </c>
      <c r="AJ51" s="39">
        <f t="shared" si="72"/>
        <v>0</v>
      </c>
      <c r="AK51" s="19">
        <f t="shared" si="73"/>
        <v>0</v>
      </c>
      <c r="AL51" s="17">
        <f t="shared" si="74"/>
        <v>0</v>
      </c>
      <c r="AM51" s="17">
        <f t="shared" si="75"/>
        <v>0</v>
      </c>
      <c r="AN51" s="17">
        <f t="shared" si="76"/>
        <v>0</v>
      </c>
      <c r="AO51" s="17">
        <f t="shared" si="77"/>
        <v>0</v>
      </c>
      <c r="AP51" s="17">
        <f t="shared" si="78"/>
        <v>0</v>
      </c>
      <c r="AQ51" s="17">
        <f t="shared" si="79"/>
        <v>0</v>
      </c>
      <c r="AR51" s="17">
        <f t="shared" si="80"/>
        <v>0</v>
      </c>
      <c r="AS51" s="17">
        <f t="shared" si="81"/>
        <v>0</v>
      </c>
      <c r="AT51" s="17">
        <f t="shared" si="82"/>
        <v>0</v>
      </c>
      <c r="AU51" s="17">
        <f t="shared" si="83"/>
        <v>0</v>
      </c>
      <c r="AV51" s="17">
        <f t="shared" si="84"/>
        <v>0</v>
      </c>
      <c r="AW51" s="17">
        <f t="shared" si="85"/>
        <v>0</v>
      </c>
      <c r="AX51" s="17">
        <f t="shared" si="86"/>
        <v>0</v>
      </c>
      <c r="AY51" s="17">
        <f t="shared" si="87"/>
        <v>0</v>
      </c>
      <c r="AZ51" s="50">
        <f t="shared" si="88"/>
        <v>0</v>
      </c>
      <c r="BA51" s="30">
        <f t="shared" si="89"/>
        <v>0</v>
      </c>
      <c r="BB51" s="16">
        <f t="shared" si="90"/>
        <v>0</v>
      </c>
      <c r="BC51" s="16">
        <f t="shared" si="91"/>
        <v>0</v>
      </c>
      <c r="BD51" s="16">
        <f t="shared" si="92"/>
        <v>0</v>
      </c>
      <c r="BE51" s="16">
        <f t="shared" si="93"/>
        <v>0</v>
      </c>
      <c r="BF51" s="16">
        <f t="shared" si="94"/>
        <v>0</v>
      </c>
      <c r="BG51" s="16">
        <f t="shared" si="95"/>
        <v>0</v>
      </c>
      <c r="BH51" s="16">
        <f t="shared" si="96"/>
        <v>0</v>
      </c>
      <c r="BI51" s="16">
        <f t="shared" si="97"/>
        <v>0</v>
      </c>
      <c r="BJ51" s="16">
        <f t="shared" si="98"/>
        <v>0</v>
      </c>
      <c r="BK51" s="16">
        <f t="shared" si="99"/>
        <v>0</v>
      </c>
      <c r="BL51" s="16">
        <f t="shared" si="100"/>
        <v>0</v>
      </c>
      <c r="BM51" s="16">
        <f t="shared" si="101"/>
        <v>0</v>
      </c>
      <c r="BN51" s="16">
        <f t="shared" si="46"/>
        <v>0</v>
      </c>
      <c r="BO51" s="16">
        <f t="shared" si="47"/>
        <v>0</v>
      </c>
    </row>
    <row r="52" spans="1:67" ht="24" customHeight="1" x14ac:dyDescent="0.25">
      <c r="A52" s="1"/>
      <c r="B52" s="12" t="s">
        <v>94</v>
      </c>
      <c r="C52" s="13" t="s">
        <v>95</v>
      </c>
      <c r="D52" s="14" t="s">
        <v>93</v>
      </c>
      <c r="E52" s="14" t="s">
        <v>31</v>
      </c>
      <c r="F52" s="45" t="s">
        <v>0</v>
      </c>
      <c r="G52" s="42" t="s">
        <v>46</v>
      </c>
      <c r="H52" s="22"/>
      <c r="I52" s="9">
        <f t="shared" si="58"/>
        <v>0</v>
      </c>
      <c r="J52" s="22"/>
      <c r="K52" s="9">
        <f t="shared" si="59"/>
        <v>0</v>
      </c>
      <c r="L52" s="22"/>
      <c r="M52" s="9">
        <f t="shared" si="60"/>
        <v>0</v>
      </c>
      <c r="N52" s="22"/>
      <c r="O52" s="9">
        <f t="shared" si="61"/>
        <v>0</v>
      </c>
      <c r="P52" s="22"/>
      <c r="Q52" s="9">
        <f t="shared" si="62"/>
        <v>0</v>
      </c>
      <c r="R52" s="22"/>
      <c r="S52" s="9">
        <f t="shared" si="63"/>
        <v>0</v>
      </c>
      <c r="T52" s="22"/>
      <c r="U52" s="9">
        <f t="shared" si="64"/>
        <v>0</v>
      </c>
      <c r="V52" s="22"/>
      <c r="W52" s="9">
        <f t="shared" si="65"/>
        <v>0</v>
      </c>
      <c r="X52" s="22"/>
      <c r="Y52" s="9">
        <f t="shared" si="66"/>
        <v>0</v>
      </c>
      <c r="Z52" s="22"/>
      <c r="AA52" s="9">
        <f t="shared" si="67"/>
        <v>0</v>
      </c>
      <c r="AB52" s="49"/>
      <c r="AC52" s="9">
        <f t="shared" si="68"/>
        <v>0</v>
      </c>
      <c r="AD52" s="49"/>
      <c r="AE52" s="9">
        <f t="shared" si="69"/>
        <v>0</v>
      </c>
      <c r="AF52" s="49"/>
      <c r="AG52" s="9">
        <f t="shared" si="70"/>
        <v>0</v>
      </c>
      <c r="AH52" s="49"/>
      <c r="AI52" s="9">
        <f t="shared" si="71"/>
        <v>0</v>
      </c>
      <c r="AJ52" s="39">
        <f t="shared" si="72"/>
        <v>0</v>
      </c>
      <c r="AK52" s="19">
        <f t="shared" si="73"/>
        <v>0</v>
      </c>
      <c r="AL52" s="17">
        <f t="shared" si="74"/>
        <v>0</v>
      </c>
      <c r="AM52" s="17">
        <f t="shared" si="75"/>
        <v>0</v>
      </c>
      <c r="AN52" s="17">
        <f t="shared" si="76"/>
        <v>0</v>
      </c>
      <c r="AO52" s="17">
        <f t="shared" si="77"/>
        <v>0</v>
      </c>
      <c r="AP52" s="17">
        <f t="shared" si="78"/>
        <v>0</v>
      </c>
      <c r="AQ52" s="17">
        <f t="shared" si="79"/>
        <v>0</v>
      </c>
      <c r="AR52" s="17">
        <f t="shared" si="80"/>
        <v>0</v>
      </c>
      <c r="AS52" s="17">
        <f t="shared" si="81"/>
        <v>0</v>
      </c>
      <c r="AT52" s="17">
        <f t="shared" si="82"/>
        <v>0</v>
      </c>
      <c r="AU52" s="17">
        <f t="shared" si="83"/>
        <v>0</v>
      </c>
      <c r="AV52" s="17">
        <f t="shared" si="84"/>
        <v>0</v>
      </c>
      <c r="AW52" s="17">
        <f t="shared" si="85"/>
        <v>0</v>
      </c>
      <c r="AX52" s="17">
        <f t="shared" si="86"/>
        <v>0</v>
      </c>
      <c r="AY52" s="17">
        <f t="shared" si="87"/>
        <v>0</v>
      </c>
      <c r="AZ52" s="50">
        <f t="shared" si="88"/>
        <v>0</v>
      </c>
      <c r="BA52" s="30">
        <f t="shared" si="89"/>
        <v>0</v>
      </c>
      <c r="BB52" s="16">
        <f t="shared" si="90"/>
        <v>0</v>
      </c>
      <c r="BC52" s="16">
        <f t="shared" si="91"/>
        <v>0</v>
      </c>
      <c r="BD52" s="16">
        <f t="shared" si="92"/>
        <v>0</v>
      </c>
      <c r="BE52" s="16">
        <f t="shared" si="93"/>
        <v>0</v>
      </c>
      <c r="BF52" s="16">
        <f t="shared" si="94"/>
        <v>0</v>
      </c>
      <c r="BG52" s="16">
        <f t="shared" si="95"/>
        <v>0</v>
      </c>
      <c r="BH52" s="16">
        <f t="shared" si="96"/>
        <v>0</v>
      </c>
      <c r="BI52" s="16">
        <f t="shared" si="97"/>
        <v>0</v>
      </c>
      <c r="BJ52" s="16">
        <f t="shared" si="98"/>
        <v>0</v>
      </c>
      <c r="BK52" s="16">
        <f t="shared" si="99"/>
        <v>0</v>
      </c>
      <c r="BL52" s="16">
        <f t="shared" si="100"/>
        <v>0</v>
      </c>
      <c r="BM52" s="16">
        <f t="shared" si="101"/>
        <v>0</v>
      </c>
      <c r="BN52" s="16">
        <f t="shared" si="46"/>
        <v>0</v>
      </c>
      <c r="BO52" s="16">
        <f t="shared" si="47"/>
        <v>0</v>
      </c>
    </row>
    <row r="53" spans="1:67" ht="24" customHeight="1" x14ac:dyDescent="0.25">
      <c r="A53" s="1"/>
      <c r="B53" s="12" t="s">
        <v>91</v>
      </c>
      <c r="C53" s="13" t="s">
        <v>92</v>
      </c>
      <c r="D53" s="14" t="s">
        <v>93</v>
      </c>
      <c r="E53" s="14" t="s">
        <v>31</v>
      </c>
      <c r="F53" s="45" t="s">
        <v>0</v>
      </c>
      <c r="G53" s="42" t="s">
        <v>46</v>
      </c>
      <c r="H53" s="22"/>
      <c r="I53" s="9"/>
      <c r="J53" s="22"/>
      <c r="K53" s="9"/>
      <c r="L53" s="22"/>
      <c r="M53" s="9"/>
      <c r="N53" s="22"/>
      <c r="O53" s="9"/>
      <c r="P53" s="22"/>
      <c r="Q53" s="9"/>
      <c r="R53" s="22"/>
      <c r="S53" s="9"/>
      <c r="T53" s="22"/>
      <c r="U53" s="9"/>
      <c r="V53" s="22"/>
      <c r="W53" s="9"/>
      <c r="X53" s="22"/>
      <c r="Y53" s="9"/>
      <c r="Z53" s="22"/>
      <c r="AA53" s="9"/>
      <c r="AB53" s="49"/>
      <c r="AC53" s="9">
        <f t="shared" si="68"/>
        <v>0</v>
      </c>
      <c r="AD53" s="49"/>
      <c r="AE53" s="9">
        <f t="shared" si="69"/>
        <v>0</v>
      </c>
      <c r="AF53" s="49"/>
      <c r="AG53" s="9">
        <f t="shared" si="70"/>
        <v>0</v>
      </c>
      <c r="AH53" s="49"/>
      <c r="AI53" s="9">
        <f t="shared" si="71"/>
        <v>0</v>
      </c>
      <c r="AJ53" s="39">
        <f t="shared" ref="AJ53" si="102">I53+K53+M53+O53+Q53+S53+U53+W53+Y53+AA53+AC53+AE53+AG53+AI53</f>
        <v>0</v>
      </c>
      <c r="AK53" s="19">
        <f t="shared" ref="AK53" si="103">(LARGE(AL53:AY53,1)+LARGE(AL53:AY53,2)+LARGE(AL53:AY53,3)+LARGE(AL53:AY53,4)+LARGE(AL53:AY53,5)+LARGE(AL53:AY53,6)+LARGE(AL53:AY53,7)+LARGE(AL53:AY53,8)+LARGE(AL53:AY53,9)+LARGE(AL53:AY53,10)+LARGE(AL53:AY53,11)+LARGE(AL53:AY53,12)+LARGE(AL53:AY53,13)+LARGE(AL53:AY53,14))-(SMALL(AL53:AY53,1)+SMALL(AL53:AY53,2)+SMALL(AL53:AY53,3)+SMALL(AL53:AY53,4)+SMALL(AL53:AY53,5))</f>
        <v>0</v>
      </c>
      <c r="AL53" s="17">
        <f t="shared" ref="AL53" si="104">I53</f>
        <v>0</v>
      </c>
      <c r="AM53" s="17">
        <f t="shared" ref="AM53" si="105">K53</f>
        <v>0</v>
      </c>
      <c r="AN53" s="17">
        <f t="shared" ref="AN53" si="106">M53</f>
        <v>0</v>
      </c>
      <c r="AO53" s="17">
        <f t="shared" ref="AO53" si="107">O53</f>
        <v>0</v>
      </c>
      <c r="AP53" s="17">
        <f t="shared" ref="AP53" si="108">IF(P53="",0,Q53)</f>
        <v>0</v>
      </c>
      <c r="AQ53" s="17">
        <f t="shared" ref="AQ53" si="109">IF(R53="",0,S53)</f>
        <v>0</v>
      </c>
      <c r="AR53" s="17">
        <f t="shared" ref="AR53" si="110">IF(T53="",0,U53)</f>
        <v>0</v>
      </c>
      <c r="AS53" s="17">
        <f t="shared" ref="AS53" si="111">IF(V53="",0,W53)</f>
        <v>0</v>
      </c>
      <c r="AT53" s="17">
        <f t="shared" ref="AT53" si="112">IF(X53="",0,Y53)</f>
        <v>0</v>
      </c>
      <c r="AU53" s="17">
        <f t="shared" ref="AU53" si="113">IF(Z53="",0,AA53)</f>
        <v>0</v>
      </c>
      <c r="AV53" s="17">
        <f t="shared" ref="AV53" si="114">IF(AB53="",0,AC53)</f>
        <v>0</v>
      </c>
      <c r="AW53" s="17">
        <f t="shared" ref="AW53" si="115">IF(AD53="",0,AE53)</f>
        <v>0</v>
      </c>
      <c r="AX53" s="17">
        <f t="shared" ref="AX53" si="116">IF(AF53="",0,AG53)</f>
        <v>0</v>
      </c>
      <c r="AY53" s="17">
        <f t="shared" ref="AY53" si="117">IF(AH53="",0,AI53)</f>
        <v>0</v>
      </c>
      <c r="AZ53" s="50">
        <f t="shared" ref="AZ53" si="118">H53+J53+L53+N53+P53+R53+T53+V53+X53+Z53+AB53+AD53+AF53+AH53</f>
        <v>0</v>
      </c>
      <c r="BA53" s="30" t="e">
        <f t="shared" ref="BA53" si="119">(LARGE(BB53:BO53,1)+LARGE(BB53:BO53,2)+LARGE(BB53:BO53,3)+LARGE(BB53:BO53,4)+LARGE(BB53:BO53,5)+LARGE(BB53:BO53,6)+LARGE(BB53:BO53,7)+LARGE(BB53:BO53,8)+LARGE(BB53:BO53,9)+LARGE(BB53:BO53,10)+LARGE(BB53:BO53,11)+LARGE(BB53:BO53,12)+LARGE(BB53:BO53,13)+LARGE(BB53:BO53,14))-(SMALL(BB53:BO53,1)+SMALL(BB53:BO53,2)+SMALL(BB53:BO53,3)+SMALL(BB53:BO53,4)+SMALL(BB53:BO53,5))</f>
        <v>#NUM!</v>
      </c>
      <c r="BB53" s="16">
        <f t="shared" ref="BB53" si="120">H53</f>
        <v>0</v>
      </c>
      <c r="BC53" s="16">
        <f t="shared" ref="BC53" si="121">J53</f>
        <v>0</v>
      </c>
      <c r="BD53" s="16">
        <f t="shared" ref="BD53" si="122">L53</f>
        <v>0</v>
      </c>
      <c r="BE53" s="16">
        <f t="shared" ref="BE53" si="123">N53</f>
        <v>0</v>
      </c>
      <c r="BF53" s="16">
        <f t="shared" ref="BF53" si="124">P53</f>
        <v>0</v>
      </c>
      <c r="BG53" s="16">
        <f t="shared" ref="BG53" si="125">R53</f>
        <v>0</v>
      </c>
      <c r="BH53" s="16">
        <f t="shared" ref="BH53" si="126">T53</f>
        <v>0</v>
      </c>
      <c r="BI53" s="16">
        <f t="shared" ref="BI53" si="127">V53</f>
        <v>0</v>
      </c>
      <c r="BJ53" s="16">
        <f t="shared" ref="BJ53" si="128">X53</f>
        <v>0</v>
      </c>
      <c r="BK53" s="16">
        <f t="shared" ref="BK53" si="129">Z53</f>
        <v>0</v>
      </c>
      <c r="BL53" s="16">
        <f t="shared" ref="BL53" si="130">AB53</f>
        <v>0</v>
      </c>
      <c r="BM53" s="16">
        <f t="shared" ref="BM53" si="131">AD53</f>
        <v>0</v>
      </c>
      <c r="BN53" s="16"/>
      <c r="BO53" s="16"/>
    </row>
    <row r="54" spans="1:67" ht="24" customHeight="1" x14ac:dyDescent="0.25">
      <c r="A54" s="1"/>
      <c r="B54" s="12" t="s">
        <v>96</v>
      </c>
      <c r="C54" s="13" t="s">
        <v>97</v>
      </c>
      <c r="D54" s="14" t="s">
        <v>93</v>
      </c>
      <c r="E54" s="14" t="s">
        <v>31</v>
      </c>
      <c r="F54" s="45" t="s">
        <v>0</v>
      </c>
      <c r="G54" s="42" t="s">
        <v>46</v>
      </c>
      <c r="H54" s="22"/>
      <c r="I54" s="9"/>
      <c r="J54" s="22"/>
      <c r="K54" s="9"/>
      <c r="L54" s="22"/>
      <c r="M54" s="9"/>
      <c r="N54" s="22"/>
      <c r="O54" s="9"/>
      <c r="P54" s="22"/>
      <c r="Q54" s="9"/>
      <c r="R54" s="22"/>
      <c r="S54" s="9"/>
      <c r="T54" s="22"/>
      <c r="U54" s="9"/>
      <c r="V54" s="22"/>
      <c r="W54" s="9"/>
      <c r="X54" s="22"/>
      <c r="Y54" s="9"/>
      <c r="Z54" s="22"/>
      <c r="AA54" s="9"/>
      <c r="AB54" s="49"/>
      <c r="AC54" s="9"/>
      <c r="AD54" s="49"/>
      <c r="AE54" s="9"/>
      <c r="AF54" s="49"/>
      <c r="AG54" s="9"/>
      <c r="AH54" s="49"/>
      <c r="AI54" s="9"/>
      <c r="AJ54" s="39"/>
      <c r="AK54" s="19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50"/>
      <c r="BA54" s="30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>
        <f t="shared" si="46"/>
        <v>0</v>
      </c>
      <c r="BO54" s="16">
        <f t="shared" si="47"/>
        <v>0</v>
      </c>
    </row>
    <row r="55" spans="1:67" ht="24" customHeight="1" x14ac:dyDescent="0.25">
      <c r="A55" s="5"/>
      <c r="B55" s="12"/>
      <c r="C55" s="13"/>
      <c r="D55" s="14"/>
      <c r="E55" s="14"/>
      <c r="F55" s="45"/>
      <c r="G55" s="42"/>
      <c r="I55" s="10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23"/>
      <c r="AL55" s="24"/>
      <c r="AM55" s="24"/>
      <c r="AN55" s="24"/>
      <c r="AO55" s="24"/>
      <c r="AP55" s="24"/>
      <c r="AQ55" s="15"/>
      <c r="AR55" s="15"/>
      <c r="AS55" s="15"/>
      <c r="AT55" s="15"/>
      <c r="AU55" s="15"/>
      <c r="AV55" s="15"/>
      <c r="AW55" s="15"/>
      <c r="AX55" s="15"/>
      <c r="AY55" s="15"/>
    </row>
    <row r="56" spans="1:67" ht="24" customHeight="1" x14ac:dyDescent="0.25">
      <c r="C56" s="21"/>
    </row>
    <row r="57" spans="1:67" ht="62.45" customHeight="1" x14ac:dyDescent="0.25">
      <c r="A57" s="38" t="s">
        <v>11</v>
      </c>
      <c r="B57" s="31"/>
    </row>
    <row r="58" spans="1:67" ht="58.15" customHeight="1" x14ac:dyDescent="0.25">
      <c r="A58" s="33">
        <f>COUNT(A3:A55)</f>
        <v>42</v>
      </c>
      <c r="B58" s="32"/>
    </row>
    <row r="59" spans="1:67" ht="24.95" customHeight="1" x14ac:dyDescent="0.25">
      <c r="B59" s="43" t="s">
        <v>0</v>
      </c>
    </row>
    <row r="60" spans="1:67" ht="24.95" customHeight="1" x14ac:dyDescent="0.25">
      <c r="B60" s="43" t="s">
        <v>16</v>
      </c>
      <c r="N60" s="57">
        <f>O4+U4+W4</f>
        <v>174.62121212121212</v>
      </c>
      <c r="O60" s="57"/>
      <c r="Q60" s="15">
        <f>N60-300</f>
        <v>-125.37878787878788</v>
      </c>
    </row>
    <row r="61" spans="1:67" ht="24.95" customHeight="1" x14ac:dyDescent="0.25">
      <c r="B61" s="43" t="s">
        <v>17</v>
      </c>
    </row>
    <row r="62" spans="1:67" ht="24.95" customHeight="1" x14ac:dyDescent="0.25">
      <c r="B62" s="44" t="s">
        <v>18</v>
      </c>
    </row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</sheetData>
  <sortState xmlns:xlrd2="http://schemas.microsoft.com/office/spreadsheetml/2017/richdata2" ref="B3:BM47">
    <sortCondition descending="1" ref="AK3:AK47"/>
  </sortState>
  <mergeCells count="16">
    <mergeCell ref="B1:D1"/>
    <mergeCell ref="H1:I1"/>
    <mergeCell ref="J1:K1"/>
    <mergeCell ref="L1:M1"/>
    <mergeCell ref="N1:O1"/>
    <mergeCell ref="N60:O60"/>
    <mergeCell ref="AB1:AC1"/>
    <mergeCell ref="AD1:AE1"/>
    <mergeCell ref="AF1:AG1"/>
    <mergeCell ref="AH1:AI1"/>
    <mergeCell ref="Z1:AA1"/>
    <mergeCell ref="P1:Q1"/>
    <mergeCell ref="R1:S1"/>
    <mergeCell ref="T1:U1"/>
    <mergeCell ref="V1:W1"/>
    <mergeCell ref="X1:Y1"/>
  </mergeCells>
  <conditionalFormatting sqref="B59:B62">
    <cfRule type="cellIs" dxfId="107" priority="41" operator="equal">
      <formula>"PCP"</formula>
    </cfRule>
  </conditionalFormatting>
  <conditionalFormatting sqref="B60:B62">
    <cfRule type="cellIs" dxfId="106" priority="40" operator="equal">
      <formula>"JUNIOR"</formula>
    </cfRule>
  </conditionalFormatting>
  <conditionalFormatting sqref="B61:B62">
    <cfRule type="cellIs" dxfId="105" priority="39" operator="equal">
      <formula>"SPRINGER"</formula>
    </cfRule>
  </conditionalFormatting>
  <conditionalFormatting sqref="B62">
    <cfRule type="cellIs" dxfId="104" priority="37" operator="equal">
      <formula>"ZENY"</formula>
    </cfRule>
    <cfRule type="cellIs" dxfId="103" priority="38" operator="equal">
      <formula>"ZENY"</formula>
    </cfRule>
  </conditionalFormatting>
  <conditionalFormatting sqref="F3:F55">
    <cfRule type="cellIs" dxfId="102" priority="1" operator="equal">
      <formula>"ZENY"</formula>
    </cfRule>
    <cfRule type="cellIs" dxfId="101" priority="2" operator="equal">
      <formula>"ZENY"</formula>
    </cfRule>
    <cfRule type="cellIs" dxfId="100" priority="3" operator="equal">
      <formula>"SPRINGER"</formula>
    </cfRule>
    <cfRule type="cellIs" dxfId="99" priority="4" operator="equal">
      <formula>"JUNIOR"</formula>
    </cfRule>
    <cfRule type="cellIs" dxfId="98" priority="5" operator="equal">
      <formula>"PCP"</formula>
    </cfRule>
  </conditionalFormatting>
  <conditionalFormatting sqref="G3:G55">
    <cfRule type="cellIs" dxfId="97" priority="6" operator="equal">
      <formula>"NIE"</formula>
    </cfRule>
    <cfRule type="cellIs" dxfId="96" priority="7" operator="equal">
      <formula>"ANO"</formula>
    </cfRule>
  </conditionalFormatting>
  <conditionalFormatting sqref="I3:I54 K3:K54 M3:M54 O3:O54 Q3:Q54 S3:S54 U3:U54 W3:W54 Y3:Y54 AA3:AI54">
    <cfRule type="cellIs" dxfId="95" priority="104" operator="equal">
      <formula>0</formula>
    </cfRule>
    <cfRule type="cellIs" dxfId="94" priority="105" operator="equal">
      <formula>0</formula>
    </cfRule>
  </conditionalFormatting>
  <conditionalFormatting sqref="AP3:AY54 AL3:AO55">
    <cfRule type="cellIs" dxfId="93" priority="106" operator="equal">
      <formula>0</formula>
    </cfRule>
  </conditionalFormatting>
  <conditionalFormatting sqref="BB3:BO54">
    <cfRule type="cellIs" dxfId="92" priority="8" operator="equal">
      <formula>0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8546-DCD6-4003-8576-0EA962AC91D2}">
  <sheetPr>
    <pageSetUpPr fitToPage="1"/>
  </sheetPr>
  <dimension ref="A1:K24"/>
  <sheetViews>
    <sheetView topLeftCell="A15" zoomScaleNormal="100" workbookViewId="0">
      <selection activeCell="J13" sqref="J13:J1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1" max="11" width="2.140625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62" t="s">
        <v>114</v>
      </c>
      <c r="B10" s="62"/>
      <c r="C10" s="62"/>
      <c r="D10" s="62"/>
      <c r="E10" s="62"/>
      <c r="F10" s="62"/>
      <c r="G10" s="62"/>
      <c r="H10" s="62"/>
      <c r="I10" s="6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3.1" customHeight="1" x14ac:dyDescent="0.25">
      <c r="A12" s="46">
        <v>1</v>
      </c>
      <c r="B12" s="11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39</v>
      </c>
      <c r="I12" s="54">
        <v>100</v>
      </c>
    </row>
    <row r="13" spans="1:11" ht="23.1" customHeight="1" x14ac:dyDescent="0.25">
      <c r="A13" s="47">
        <v>2</v>
      </c>
      <c r="B13" s="11" t="s">
        <v>35</v>
      </c>
      <c r="C13" s="13" t="s">
        <v>84</v>
      </c>
      <c r="D13" s="14" t="s">
        <v>85</v>
      </c>
      <c r="E13" s="14" t="s">
        <v>31</v>
      </c>
      <c r="F13" s="45" t="s">
        <v>0</v>
      </c>
      <c r="G13" s="42" t="s">
        <v>46</v>
      </c>
      <c r="H13" s="53">
        <v>36</v>
      </c>
      <c r="I13" s="54">
        <v>92.307692307692307</v>
      </c>
      <c r="J13" t="s">
        <v>102</v>
      </c>
    </row>
    <row r="14" spans="1:11" ht="23.1" customHeight="1" x14ac:dyDescent="0.25">
      <c r="A14" s="48">
        <v>3</v>
      </c>
      <c r="B14" s="11" t="s">
        <v>30</v>
      </c>
      <c r="C14" s="13" t="s">
        <v>43</v>
      </c>
      <c r="D14" s="14" t="s">
        <v>75</v>
      </c>
      <c r="E14" s="14" t="s">
        <v>22</v>
      </c>
      <c r="F14" s="45" t="s">
        <v>0</v>
      </c>
      <c r="G14" s="42" t="s">
        <v>46</v>
      </c>
      <c r="H14" s="53">
        <v>36</v>
      </c>
      <c r="I14" s="54">
        <v>92.307692307692307</v>
      </c>
      <c r="J14" t="s">
        <v>102</v>
      </c>
    </row>
    <row r="15" spans="1:11" ht="23.1" customHeight="1" x14ac:dyDescent="0.25">
      <c r="A15" s="1">
        <v>4</v>
      </c>
      <c r="B15" s="11" t="s">
        <v>48</v>
      </c>
      <c r="C15" s="13" t="s">
        <v>25</v>
      </c>
      <c r="D15" s="14" t="s">
        <v>21</v>
      </c>
      <c r="E15" s="14" t="s">
        <v>22</v>
      </c>
      <c r="F15" s="45" t="s">
        <v>0</v>
      </c>
      <c r="G15" s="42" t="s">
        <v>46</v>
      </c>
      <c r="H15" s="53">
        <v>34</v>
      </c>
      <c r="I15" s="54">
        <v>87.179487179487182</v>
      </c>
    </row>
    <row r="16" spans="1:11" ht="23.1" customHeight="1" x14ac:dyDescent="0.25">
      <c r="A16" s="1" t="s">
        <v>115</v>
      </c>
      <c r="B16" s="11" t="s">
        <v>55</v>
      </c>
      <c r="C16" s="13" t="s">
        <v>56</v>
      </c>
      <c r="D16" s="14" t="s">
        <v>57</v>
      </c>
      <c r="E16" s="14" t="s">
        <v>31</v>
      </c>
      <c r="F16" s="45" t="s">
        <v>0</v>
      </c>
      <c r="G16" s="42" t="s">
        <v>46</v>
      </c>
      <c r="H16" s="53">
        <v>32</v>
      </c>
      <c r="I16" s="54">
        <v>82.051282051282044</v>
      </c>
    </row>
    <row r="17" spans="1:9" ht="23.1" customHeight="1" x14ac:dyDescent="0.25">
      <c r="A17" s="1" t="s">
        <v>115</v>
      </c>
      <c r="B17" s="11" t="s">
        <v>105</v>
      </c>
      <c r="C17" s="13" t="s">
        <v>107</v>
      </c>
      <c r="D17" s="14" t="s">
        <v>29</v>
      </c>
      <c r="E17" s="14" t="s">
        <v>31</v>
      </c>
      <c r="F17" s="45" t="s">
        <v>112</v>
      </c>
      <c r="G17" s="42" t="s">
        <v>46</v>
      </c>
      <c r="H17" s="53">
        <v>32</v>
      </c>
      <c r="I17" s="54">
        <v>82.051282051282044</v>
      </c>
    </row>
    <row r="18" spans="1:9" ht="23.1" customHeight="1" x14ac:dyDescent="0.25">
      <c r="A18" s="1">
        <v>7</v>
      </c>
      <c r="B18" s="11" t="s">
        <v>104</v>
      </c>
      <c r="C18" s="13" t="s">
        <v>103</v>
      </c>
      <c r="D18" s="14" t="s">
        <v>106</v>
      </c>
      <c r="E18" s="14" t="s">
        <v>31</v>
      </c>
      <c r="F18" s="45" t="s">
        <v>47</v>
      </c>
      <c r="G18" s="42" t="s">
        <v>46</v>
      </c>
      <c r="H18" s="53">
        <v>29</v>
      </c>
      <c r="I18" s="54">
        <v>74.358974358974365</v>
      </c>
    </row>
    <row r="19" spans="1:9" ht="23.1" customHeight="1" x14ac:dyDescent="0.25">
      <c r="A19" s="1" t="s">
        <v>116</v>
      </c>
      <c r="B19" s="11" t="s">
        <v>82</v>
      </c>
      <c r="C19" s="13" t="s">
        <v>83</v>
      </c>
      <c r="D19" s="14" t="s">
        <v>29</v>
      </c>
      <c r="E19" s="14" t="s">
        <v>31</v>
      </c>
      <c r="F19" s="45" t="s">
        <v>0</v>
      </c>
      <c r="G19" s="42" t="s">
        <v>46</v>
      </c>
      <c r="H19" s="53">
        <v>27</v>
      </c>
      <c r="I19" s="54">
        <v>69.230769230769226</v>
      </c>
    </row>
    <row r="20" spans="1:9" ht="23.1" customHeight="1" x14ac:dyDescent="0.25">
      <c r="A20" s="1" t="s">
        <v>116</v>
      </c>
      <c r="B20" s="11" t="s">
        <v>109</v>
      </c>
      <c r="C20" s="13" t="s">
        <v>80</v>
      </c>
      <c r="D20" s="14" t="s">
        <v>106</v>
      </c>
      <c r="E20" s="14" t="s">
        <v>31</v>
      </c>
      <c r="F20" s="45" t="s">
        <v>0</v>
      </c>
      <c r="G20" s="42" t="s">
        <v>46</v>
      </c>
      <c r="H20" s="53">
        <v>27</v>
      </c>
      <c r="I20" s="54">
        <v>69.230769230769226</v>
      </c>
    </row>
    <row r="21" spans="1:9" ht="23.1" customHeight="1" x14ac:dyDescent="0.25">
      <c r="A21" s="1">
        <v>10</v>
      </c>
      <c r="B21" s="11" t="s">
        <v>110</v>
      </c>
      <c r="C21" s="13" t="s">
        <v>111</v>
      </c>
      <c r="D21" s="14" t="s">
        <v>21</v>
      </c>
      <c r="E21" s="14" t="s">
        <v>22</v>
      </c>
      <c r="F21" s="45" t="s">
        <v>112</v>
      </c>
      <c r="G21" s="42" t="s">
        <v>46</v>
      </c>
      <c r="H21" s="53">
        <v>25</v>
      </c>
      <c r="I21" s="54">
        <v>64.102564102564102</v>
      </c>
    </row>
    <row r="22" spans="1:9" ht="23.1" customHeight="1" x14ac:dyDescent="0.25">
      <c r="A22" s="1">
        <v>11</v>
      </c>
      <c r="B22" s="11" t="s">
        <v>72</v>
      </c>
      <c r="C22" s="13" t="s">
        <v>103</v>
      </c>
      <c r="D22" s="14" t="s">
        <v>117</v>
      </c>
      <c r="E22" s="14" t="s">
        <v>31</v>
      </c>
      <c r="F22" s="45" t="s">
        <v>47</v>
      </c>
      <c r="G22" s="42" t="s">
        <v>46</v>
      </c>
      <c r="H22" s="53">
        <v>23</v>
      </c>
      <c r="I22" s="54">
        <v>58.974358974358978</v>
      </c>
    </row>
    <row r="23" spans="1:9" ht="23.1" customHeight="1" x14ac:dyDescent="0.25">
      <c r="A23" s="1">
        <v>12</v>
      </c>
      <c r="B23" s="11" t="s">
        <v>44</v>
      </c>
      <c r="C23" s="13" t="s">
        <v>38</v>
      </c>
      <c r="D23" s="14" t="s">
        <v>21</v>
      </c>
      <c r="E23" s="14" t="s">
        <v>22</v>
      </c>
      <c r="F23" s="45" t="s">
        <v>47</v>
      </c>
      <c r="G23" s="42" t="s">
        <v>46</v>
      </c>
      <c r="H23" s="53">
        <v>11</v>
      </c>
      <c r="I23" s="54">
        <v>28.205128205128204</v>
      </c>
    </row>
    <row r="24" spans="1:9" ht="23.1" customHeight="1" x14ac:dyDescent="0.25">
      <c r="A24" s="1"/>
      <c r="B24" s="12"/>
      <c r="C24" s="13"/>
      <c r="D24" s="14"/>
      <c r="E24" s="14"/>
      <c r="F24" s="45"/>
      <c r="G24" s="42"/>
      <c r="H24" s="53"/>
      <c r="I24" s="54"/>
    </row>
  </sheetData>
  <sortState xmlns:xlrd2="http://schemas.microsoft.com/office/spreadsheetml/2017/richdata2" ref="B16:I23">
    <sortCondition descending="1" ref="H16:H23"/>
  </sortState>
  <mergeCells count="3">
    <mergeCell ref="A1:I1"/>
    <mergeCell ref="A2:I2"/>
    <mergeCell ref="A10:I10"/>
  </mergeCells>
  <conditionalFormatting sqref="F12:F24">
    <cfRule type="cellIs" dxfId="91" priority="2" operator="equal">
      <formula>"ZENY"</formula>
    </cfRule>
    <cfRule type="cellIs" dxfId="90" priority="3" operator="equal">
      <formula>"ZENY"</formula>
    </cfRule>
    <cfRule type="cellIs" dxfId="89" priority="4" operator="equal">
      <formula>"SPRINGER"</formula>
    </cfRule>
    <cfRule type="cellIs" dxfId="88" priority="5" operator="equal">
      <formula>"JUNIOR"</formula>
    </cfRule>
    <cfRule type="cellIs" dxfId="87" priority="6" operator="equal">
      <formula>"PCP"</formula>
    </cfRule>
  </conditionalFormatting>
  <conditionalFormatting sqref="G12:G24">
    <cfRule type="cellIs" dxfId="86" priority="1" operator="equal">
      <formula>"NIE"</formula>
    </cfRule>
    <cfRule type="cellIs" dxfId="85" priority="7" operator="equal">
      <formula>"ANO"</formula>
    </cfRule>
  </conditionalFormatting>
  <pageMargins left="0.38" right="0.24" top="1.0236220472440944" bottom="0.74803149606299213" header="0.31496062992125984" footer="0.31496062992125984"/>
  <pageSetup paperSize="9"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7D5F-BE88-4B52-9F09-06B8C380E074}">
  <sheetPr>
    <pageSetUpPr fitToPage="1"/>
  </sheetPr>
  <dimension ref="A1:K24"/>
  <sheetViews>
    <sheetView topLeftCell="A11" zoomScaleNormal="100" workbookViewId="0">
      <selection activeCell="A12" sqref="A12:A1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62" t="s">
        <v>118</v>
      </c>
      <c r="B10" s="62"/>
      <c r="C10" s="62"/>
      <c r="D10" s="62"/>
      <c r="E10" s="62"/>
      <c r="F10" s="62"/>
      <c r="G10" s="62"/>
      <c r="H10" s="62"/>
      <c r="I10" s="6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3.1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44</v>
      </c>
      <c r="I12" s="54">
        <v>100</v>
      </c>
    </row>
    <row r="13" spans="1:11" ht="23.1" customHeight="1" x14ac:dyDescent="0.25">
      <c r="A13" s="47">
        <v>2</v>
      </c>
      <c r="B13" s="12" t="s">
        <v>35</v>
      </c>
      <c r="C13" s="13" t="s">
        <v>84</v>
      </c>
      <c r="D13" s="14" t="s">
        <v>85</v>
      </c>
      <c r="E13" s="14" t="s">
        <v>31</v>
      </c>
      <c r="F13" s="45" t="s">
        <v>0</v>
      </c>
      <c r="G13" s="42" t="s">
        <v>46</v>
      </c>
      <c r="H13" s="53">
        <v>41</v>
      </c>
      <c r="I13" s="54">
        <v>93.181818181818173</v>
      </c>
    </row>
    <row r="14" spans="1:11" ht="23.1" customHeight="1" x14ac:dyDescent="0.25">
      <c r="A14" s="48">
        <v>3</v>
      </c>
      <c r="B14" s="12" t="s">
        <v>30</v>
      </c>
      <c r="C14" s="13" t="s">
        <v>43</v>
      </c>
      <c r="D14" s="14" t="s">
        <v>75</v>
      </c>
      <c r="E14" s="14" t="s">
        <v>22</v>
      </c>
      <c r="F14" s="45" t="s">
        <v>0</v>
      </c>
      <c r="G14" s="42" t="s">
        <v>46</v>
      </c>
      <c r="H14" s="53">
        <v>38</v>
      </c>
      <c r="I14" s="54">
        <v>86.36363636363636</v>
      </c>
    </row>
    <row r="15" spans="1:11" ht="23.1" customHeight="1" x14ac:dyDescent="0.25">
      <c r="A15" s="1">
        <v>4</v>
      </c>
      <c r="B15" s="12" t="s">
        <v>48</v>
      </c>
      <c r="C15" s="13" t="s">
        <v>25</v>
      </c>
      <c r="D15" s="14" t="s">
        <v>21</v>
      </c>
      <c r="E15" s="14" t="s">
        <v>22</v>
      </c>
      <c r="F15" s="45" t="s">
        <v>0</v>
      </c>
      <c r="G15" s="42" t="s">
        <v>46</v>
      </c>
      <c r="H15" s="53">
        <v>36</v>
      </c>
      <c r="I15" s="54">
        <v>81.818181818181827</v>
      </c>
    </row>
    <row r="16" spans="1:11" ht="23.1" customHeight="1" x14ac:dyDescent="0.25">
      <c r="A16" s="1">
        <v>5</v>
      </c>
      <c r="B16" s="12" t="s">
        <v>110</v>
      </c>
      <c r="C16" s="13" t="s">
        <v>111</v>
      </c>
      <c r="D16" s="14" t="s">
        <v>21</v>
      </c>
      <c r="E16" s="14" t="s">
        <v>22</v>
      </c>
      <c r="F16" s="45" t="s">
        <v>112</v>
      </c>
      <c r="G16" s="42" t="s">
        <v>46</v>
      </c>
      <c r="H16" s="53">
        <v>33</v>
      </c>
      <c r="I16" s="54">
        <v>75</v>
      </c>
    </row>
    <row r="17" spans="1:9" ht="23.1" customHeight="1" x14ac:dyDescent="0.25">
      <c r="A17" s="1" t="s">
        <v>119</v>
      </c>
      <c r="B17" s="12" t="s">
        <v>55</v>
      </c>
      <c r="C17" s="13" t="s">
        <v>56</v>
      </c>
      <c r="D17" s="14" t="s">
        <v>57</v>
      </c>
      <c r="E17" s="14" t="s">
        <v>31</v>
      </c>
      <c r="F17" s="45" t="s">
        <v>0</v>
      </c>
      <c r="G17" s="42" t="s">
        <v>46</v>
      </c>
      <c r="H17" s="53">
        <v>32</v>
      </c>
      <c r="I17" s="54">
        <v>72.727272727272734</v>
      </c>
    </row>
    <row r="18" spans="1:9" ht="23.1" customHeight="1" x14ac:dyDescent="0.25">
      <c r="A18" s="1" t="s">
        <v>119</v>
      </c>
      <c r="B18" s="12" t="s">
        <v>82</v>
      </c>
      <c r="C18" s="13" t="s">
        <v>83</v>
      </c>
      <c r="D18" s="14" t="s">
        <v>29</v>
      </c>
      <c r="E18" s="14" t="s">
        <v>31</v>
      </c>
      <c r="F18" s="45" t="s">
        <v>0</v>
      </c>
      <c r="G18" s="42" t="s">
        <v>46</v>
      </c>
      <c r="H18" s="53">
        <v>32</v>
      </c>
      <c r="I18" s="54">
        <v>72.727272727272734</v>
      </c>
    </row>
    <row r="19" spans="1:9" ht="23.1" customHeight="1" x14ac:dyDescent="0.25">
      <c r="A19" s="1" t="s">
        <v>116</v>
      </c>
      <c r="B19" s="12" t="s">
        <v>104</v>
      </c>
      <c r="C19" s="13" t="s">
        <v>103</v>
      </c>
      <c r="D19" s="14" t="s">
        <v>106</v>
      </c>
      <c r="E19" s="14" t="s">
        <v>31</v>
      </c>
      <c r="F19" s="45" t="s">
        <v>47</v>
      </c>
      <c r="G19" s="42" t="s">
        <v>46</v>
      </c>
      <c r="H19" s="53">
        <v>31</v>
      </c>
      <c r="I19" s="54">
        <v>70.454545454545453</v>
      </c>
    </row>
    <row r="20" spans="1:9" ht="23.1" customHeight="1" x14ac:dyDescent="0.25">
      <c r="A20" s="1" t="s">
        <v>116</v>
      </c>
      <c r="B20" s="12" t="s">
        <v>72</v>
      </c>
      <c r="C20" s="13" t="s">
        <v>103</v>
      </c>
      <c r="D20" s="14" t="s">
        <v>117</v>
      </c>
      <c r="E20" s="14" t="s">
        <v>31</v>
      </c>
      <c r="F20" s="45" t="s">
        <v>47</v>
      </c>
      <c r="G20" s="42" t="s">
        <v>46</v>
      </c>
      <c r="H20" s="53">
        <v>31</v>
      </c>
      <c r="I20" s="54">
        <v>70.454545454545453</v>
      </c>
    </row>
    <row r="21" spans="1:9" ht="23.1" customHeight="1" x14ac:dyDescent="0.25">
      <c r="A21" s="1" t="s">
        <v>120</v>
      </c>
      <c r="B21" s="12" t="s">
        <v>109</v>
      </c>
      <c r="C21" s="13" t="s">
        <v>80</v>
      </c>
      <c r="D21" s="14" t="s">
        <v>106</v>
      </c>
      <c r="E21" s="14" t="s">
        <v>31</v>
      </c>
      <c r="F21" s="45" t="s">
        <v>0</v>
      </c>
      <c r="G21" s="42" t="s">
        <v>46</v>
      </c>
      <c r="H21" s="53">
        <v>29</v>
      </c>
      <c r="I21" s="54">
        <v>65.909090909090907</v>
      </c>
    </row>
    <row r="22" spans="1:9" ht="23.1" customHeight="1" x14ac:dyDescent="0.25">
      <c r="A22" s="1" t="s">
        <v>120</v>
      </c>
      <c r="B22" s="12" t="s">
        <v>44</v>
      </c>
      <c r="C22" s="13" t="s">
        <v>38</v>
      </c>
      <c r="D22" s="14" t="s">
        <v>21</v>
      </c>
      <c r="E22" s="14" t="s">
        <v>22</v>
      </c>
      <c r="F22" s="45" t="s">
        <v>47</v>
      </c>
      <c r="G22" s="42" t="s">
        <v>46</v>
      </c>
      <c r="H22" s="53">
        <v>29</v>
      </c>
      <c r="I22" s="54">
        <v>65.909090909090907</v>
      </c>
    </row>
    <row r="23" spans="1:9" ht="23.1" customHeight="1" x14ac:dyDescent="0.25">
      <c r="A23" s="1">
        <v>12</v>
      </c>
      <c r="B23" s="12" t="s">
        <v>105</v>
      </c>
      <c r="C23" s="13" t="s">
        <v>107</v>
      </c>
      <c r="D23" s="14" t="s">
        <v>29</v>
      </c>
      <c r="E23" s="14" t="s">
        <v>31</v>
      </c>
      <c r="F23" s="45" t="s">
        <v>112</v>
      </c>
      <c r="G23" s="42" t="s">
        <v>46</v>
      </c>
      <c r="H23" s="53">
        <v>25</v>
      </c>
      <c r="I23" s="54">
        <v>56.81818181818182</v>
      </c>
    </row>
    <row r="24" spans="1:9" ht="23.25" customHeight="1" x14ac:dyDescent="0.25">
      <c r="A24" s="55"/>
      <c r="B24" s="12"/>
      <c r="C24" s="13"/>
      <c r="D24" s="14"/>
      <c r="E24" s="14"/>
      <c r="F24" s="45"/>
      <c r="G24" s="42"/>
      <c r="H24" s="53"/>
      <c r="I24" s="54"/>
    </row>
  </sheetData>
  <sortState xmlns:xlrd2="http://schemas.microsoft.com/office/spreadsheetml/2017/richdata2" ref="B16:I23">
    <sortCondition descending="1" ref="H16:H23"/>
  </sortState>
  <mergeCells count="3">
    <mergeCell ref="A1:I1"/>
    <mergeCell ref="A2:I2"/>
    <mergeCell ref="A10:I10"/>
  </mergeCells>
  <conditionalFormatting sqref="F12:F24">
    <cfRule type="cellIs" dxfId="84" priority="1" operator="equal">
      <formula>"ZENY"</formula>
    </cfRule>
    <cfRule type="cellIs" dxfId="83" priority="2" operator="equal">
      <formula>"ZENY"</formula>
    </cfRule>
    <cfRule type="cellIs" dxfId="82" priority="3" operator="equal">
      <formula>"SPRINGER"</formula>
    </cfRule>
    <cfRule type="cellIs" dxfId="81" priority="4" operator="equal">
      <formula>"JUNIOR"</formula>
    </cfRule>
    <cfRule type="cellIs" dxfId="80" priority="5" operator="equal">
      <formula>"PCP"</formula>
    </cfRule>
  </conditionalFormatting>
  <conditionalFormatting sqref="G12:G23">
    <cfRule type="cellIs" dxfId="79" priority="6" operator="equal">
      <formula>"NIE"</formula>
    </cfRule>
  </conditionalFormatting>
  <conditionalFormatting sqref="G12:G24">
    <cfRule type="cellIs" dxfId="78" priority="7" operator="equal">
      <formula>"ANO"</formula>
    </cfRule>
  </conditionalFormatting>
  <conditionalFormatting sqref="G24">
    <cfRule type="cellIs" dxfId="77" priority="8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15B3-B8E3-49E0-8865-15E56E52F1BC}">
  <sheetPr>
    <pageSetUpPr fitToPage="1"/>
  </sheetPr>
  <dimension ref="A1:K30"/>
  <sheetViews>
    <sheetView topLeftCell="A3" zoomScaleNormal="100" workbookViewId="0">
      <selection activeCell="N9" sqref="N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64" t="s">
        <v>121</v>
      </c>
      <c r="B10" s="64"/>
      <c r="C10" s="64"/>
      <c r="D10" s="64"/>
      <c r="E10" s="64"/>
      <c r="F10" s="64"/>
      <c r="G10" s="64"/>
      <c r="H10" s="64"/>
      <c r="I10" s="6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3.1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47</v>
      </c>
      <c r="I12" s="54">
        <v>100</v>
      </c>
    </row>
    <row r="13" spans="1:11" ht="23.1" customHeight="1" x14ac:dyDescent="0.25">
      <c r="A13" s="47">
        <v>2</v>
      </c>
      <c r="B13" s="12" t="s">
        <v>19</v>
      </c>
      <c r="C13" s="13" t="s">
        <v>68</v>
      </c>
      <c r="D13" s="14" t="s">
        <v>67</v>
      </c>
      <c r="E13" s="14" t="s">
        <v>22</v>
      </c>
      <c r="F13" s="45" t="s">
        <v>0</v>
      </c>
      <c r="G13" s="42" t="s">
        <v>46</v>
      </c>
      <c r="H13" s="53">
        <v>43</v>
      </c>
      <c r="I13" s="54">
        <v>91.489361702127653</v>
      </c>
    </row>
    <row r="14" spans="1:11" ht="23.1" customHeight="1" x14ac:dyDescent="0.25">
      <c r="A14" s="48">
        <v>3</v>
      </c>
      <c r="B14" s="12" t="s">
        <v>55</v>
      </c>
      <c r="C14" s="13" t="s">
        <v>56</v>
      </c>
      <c r="D14" s="14" t="s">
        <v>57</v>
      </c>
      <c r="E14" s="14" t="s">
        <v>31</v>
      </c>
      <c r="F14" s="45" t="s">
        <v>0</v>
      </c>
      <c r="G14" s="42" t="s">
        <v>46</v>
      </c>
      <c r="H14" s="53">
        <v>42</v>
      </c>
      <c r="I14" s="54">
        <v>89.361702127659569</v>
      </c>
    </row>
    <row r="15" spans="1:11" ht="23.1" customHeight="1" x14ac:dyDescent="0.25">
      <c r="A15" s="1" t="s">
        <v>122</v>
      </c>
      <c r="B15" s="12" t="s">
        <v>35</v>
      </c>
      <c r="C15" s="13" t="s">
        <v>84</v>
      </c>
      <c r="D15" s="14" t="s">
        <v>85</v>
      </c>
      <c r="E15" s="14" t="s">
        <v>31</v>
      </c>
      <c r="F15" s="45" t="s">
        <v>0</v>
      </c>
      <c r="G15" s="42" t="s">
        <v>46</v>
      </c>
      <c r="H15" s="53">
        <v>41</v>
      </c>
      <c r="I15" s="54">
        <v>87.2340425531915</v>
      </c>
    </row>
    <row r="16" spans="1:11" ht="23.1" customHeight="1" x14ac:dyDescent="0.25">
      <c r="A16" s="1" t="s">
        <v>122</v>
      </c>
      <c r="B16" s="12" t="s">
        <v>48</v>
      </c>
      <c r="C16" s="13" t="s">
        <v>25</v>
      </c>
      <c r="D16" s="14" t="s">
        <v>21</v>
      </c>
      <c r="E16" s="14" t="s">
        <v>22</v>
      </c>
      <c r="F16" s="45" t="s">
        <v>0</v>
      </c>
      <c r="G16" s="42" t="s">
        <v>46</v>
      </c>
      <c r="H16" s="53">
        <v>41</v>
      </c>
      <c r="I16" s="54">
        <v>87.2340425531915</v>
      </c>
    </row>
    <row r="17" spans="1:9" ht="23.1" customHeight="1" x14ac:dyDescent="0.25">
      <c r="A17" s="1" t="s">
        <v>122</v>
      </c>
      <c r="B17" s="12" t="s">
        <v>104</v>
      </c>
      <c r="C17" s="13" t="s">
        <v>103</v>
      </c>
      <c r="D17" s="14" t="s">
        <v>106</v>
      </c>
      <c r="E17" s="14" t="s">
        <v>31</v>
      </c>
      <c r="F17" s="45" t="s">
        <v>47</v>
      </c>
      <c r="G17" s="42" t="s">
        <v>46</v>
      </c>
      <c r="H17" s="53">
        <v>41</v>
      </c>
      <c r="I17" s="54">
        <v>87.2340425531915</v>
      </c>
    </row>
    <row r="18" spans="1:9" ht="23.1" customHeight="1" x14ac:dyDescent="0.25">
      <c r="A18" s="1" t="s">
        <v>122</v>
      </c>
      <c r="B18" s="12" t="s">
        <v>105</v>
      </c>
      <c r="C18" s="13" t="s">
        <v>107</v>
      </c>
      <c r="D18" s="14" t="s">
        <v>29</v>
      </c>
      <c r="E18" s="14" t="s">
        <v>31</v>
      </c>
      <c r="F18" s="45" t="s">
        <v>112</v>
      </c>
      <c r="G18" s="42" t="s">
        <v>46</v>
      </c>
      <c r="H18" s="53">
        <v>41</v>
      </c>
      <c r="I18" s="54">
        <v>87.2340425531915</v>
      </c>
    </row>
    <row r="19" spans="1:9" ht="23.1" customHeight="1" x14ac:dyDescent="0.25">
      <c r="A19" s="1" t="s">
        <v>122</v>
      </c>
      <c r="B19" s="12" t="s">
        <v>79</v>
      </c>
      <c r="C19" s="13" t="s">
        <v>80</v>
      </c>
      <c r="D19" s="14" t="s">
        <v>81</v>
      </c>
      <c r="E19" s="14" t="s">
        <v>31</v>
      </c>
      <c r="F19" s="45" t="s">
        <v>0</v>
      </c>
      <c r="G19" s="42" t="s">
        <v>46</v>
      </c>
      <c r="H19" s="53">
        <v>41</v>
      </c>
      <c r="I19" s="54">
        <v>87.2340425531915</v>
      </c>
    </row>
    <row r="20" spans="1:9" ht="23.1" customHeight="1" x14ac:dyDescent="0.25">
      <c r="A20" s="1" t="s">
        <v>122</v>
      </c>
      <c r="B20" s="12" t="s">
        <v>88</v>
      </c>
      <c r="C20" s="13" t="s">
        <v>68</v>
      </c>
      <c r="D20" s="14" t="s">
        <v>133</v>
      </c>
      <c r="E20" s="14" t="s">
        <v>31</v>
      </c>
      <c r="F20" s="45" t="s">
        <v>0</v>
      </c>
      <c r="G20" s="42" t="s">
        <v>46</v>
      </c>
      <c r="H20" s="53">
        <v>41</v>
      </c>
      <c r="I20" s="54">
        <v>87.2340425531915</v>
      </c>
    </row>
    <row r="21" spans="1:9" ht="23.1" customHeight="1" x14ac:dyDescent="0.25">
      <c r="A21" s="1">
        <v>10</v>
      </c>
      <c r="B21" s="12" t="s">
        <v>49</v>
      </c>
      <c r="C21" s="13" t="s">
        <v>25</v>
      </c>
      <c r="D21" s="14" t="s">
        <v>21</v>
      </c>
      <c r="E21" s="14" t="s">
        <v>50</v>
      </c>
      <c r="F21" s="45" t="s">
        <v>0</v>
      </c>
      <c r="G21" s="42" t="s">
        <v>46</v>
      </c>
      <c r="H21" s="53">
        <v>40</v>
      </c>
      <c r="I21" s="54">
        <v>85.106382978723403</v>
      </c>
    </row>
    <row r="22" spans="1:9" ht="23.1" customHeight="1" x14ac:dyDescent="0.25">
      <c r="A22" s="1">
        <v>11</v>
      </c>
      <c r="B22" s="12" t="s">
        <v>72</v>
      </c>
      <c r="C22" s="13" t="s">
        <v>103</v>
      </c>
      <c r="D22" s="14" t="s">
        <v>117</v>
      </c>
      <c r="E22" s="14" t="s">
        <v>31</v>
      </c>
      <c r="F22" s="45" t="s">
        <v>47</v>
      </c>
      <c r="G22" s="42" t="s">
        <v>46</v>
      </c>
      <c r="H22" s="53">
        <v>39</v>
      </c>
      <c r="I22" s="54">
        <v>82.978723404255319</v>
      </c>
    </row>
    <row r="23" spans="1:9" ht="23.1" customHeight="1" x14ac:dyDescent="0.25">
      <c r="A23" s="1">
        <v>12</v>
      </c>
      <c r="B23" s="12" t="s">
        <v>41</v>
      </c>
      <c r="C23" s="13" t="s">
        <v>32</v>
      </c>
      <c r="D23" s="14" t="s">
        <v>21</v>
      </c>
      <c r="E23" s="14" t="s">
        <v>22</v>
      </c>
      <c r="F23" s="45" t="s">
        <v>0</v>
      </c>
      <c r="G23" s="42" t="s">
        <v>46</v>
      </c>
      <c r="H23" s="53">
        <v>38</v>
      </c>
      <c r="I23" s="54">
        <v>80.851063829787222</v>
      </c>
    </row>
    <row r="24" spans="1:9" ht="23.1" customHeight="1" x14ac:dyDescent="0.25">
      <c r="A24" s="1">
        <v>13</v>
      </c>
      <c r="B24" s="12" t="s">
        <v>90</v>
      </c>
      <c r="C24" s="13" t="s">
        <v>20</v>
      </c>
      <c r="D24" s="14" t="s">
        <v>134</v>
      </c>
      <c r="E24" s="14" t="s">
        <v>31</v>
      </c>
      <c r="F24" s="45" t="s">
        <v>112</v>
      </c>
      <c r="G24" s="42" t="s">
        <v>46</v>
      </c>
      <c r="H24" s="53">
        <v>37</v>
      </c>
      <c r="I24" s="54">
        <v>78.723404255319153</v>
      </c>
    </row>
    <row r="25" spans="1:9" ht="23.1" customHeight="1" x14ac:dyDescent="0.25">
      <c r="A25" s="1" t="s">
        <v>123</v>
      </c>
      <c r="B25" s="12" t="s">
        <v>82</v>
      </c>
      <c r="C25" s="13" t="s">
        <v>83</v>
      </c>
      <c r="D25" s="14" t="s">
        <v>29</v>
      </c>
      <c r="E25" s="14" t="s">
        <v>31</v>
      </c>
      <c r="F25" s="45" t="s">
        <v>0</v>
      </c>
      <c r="G25" s="42" t="s">
        <v>46</v>
      </c>
      <c r="H25" s="53">
        <v>35</v>
      </c>
      <c r="I25" s="54">
        <v>74.468085106382972</v>
      </c>
    </row>
    <row r="26" spans="1:9" ht="23.1" customHeight="1" x14ac:dyDescent="0.25">
      <c r="A26" s="1" t="s">
        <v>123</v>
      </c>
      <c r="B26" s="12" t="s">
        <v>36</v>
      </c>
      <c r="C26" s="13" t="s">
        <v>37</v>
      </c>
      <c r="D26" s="14" t="s">
        <v>21</v>
      </c>
      <c r="E26" s="14" t="s">
        <v>31</v>
      </c>
      <c r="F26" s="45" t="s">
        <v>0</v>
      </c>
      <c r="G26" s="42" t="s">
        <v>46</v>
      </c>
      <c r="H26" s="53">
        <v>35</v>
      </c>
      <c r="I26" s="54">
        <v>74.468085106382972</v>
      </c>
    </row>
    <row r="27" spans="1:9" ht="23.1" customHeight="1" x14ac:dyDescent="0.25">
      <c r="A27" s="1" t="s">
        <v>124</v>
      </c>
      <c r="B27" s="12" t="s">
        <v>109</v>
      </c>
      <c r="C27" s="13" t="s">
        <v>80</v>
      </c>
      <c r="D27" s="14" t="s">
        <v>106</v>
      </c>
      <c r="E27" s="14" t="s">
        <v>31</v>
      </c>
      <c r="F27" s="45" t="s">
        <v>0</v>
      </c>
      <c r="G27" s="42" t="s">
        <v>46</v>
      </c>
      <c r="H27" s="53">
        <v>32</v>
      </c>
      <c r="I27" s="54">
        <v>68.085106382978722</v>
      </c>
    </row>
    <row r="28" spans="1:9" ht="23.1" customHeight="1" x14ac:dyDescent="0.25">
      <c r="A28" s="1" t="s">
        <v>124</v>
      </c>
      <c r="B28" s="12" t="s">
        <v>110</v>
      </c>
      <c r="C28" s="13" t="s">
        <v>111</v>
      </c>
      <c r="D28" s="14" t="s">
        <v>21</v>
      </c>
      <c r="E28" s="14" t="s">
        <v>22</v>
      </c>
      <c r="F28" s="45" t="s">
        <v>112</v>
      </c>
      <c r="G28" s="42" t="s">
        <v>46</v>
      </c>
      <c r="H28" s="53">
        <v>32</v>
      </c>
      <c r="I28" s="54">
        <v>68.085106382978722</v>
      </c>
    </row>
    <row r="29" spans="1:9" ht="23.1" customHeight="1" x14ac:dyDescent="0.25">
      <c r="A29" s="1">
        <v>18</v>
      </c>
      <c r="B29" s="12" t="s">
        <v>39</v>
      </c>
      <c r="C29" s="13" t="s">
        <v>69</v>
      </c>
      <c r="D29" s="14" t="s">
        <v>70</v>
      </c>
      <c r="E29" s="14" t="s">
        <v>31</v>
      </c>
      <c r="F29" s="45" t="s">
        <v>0</v>
      </c>
      <c r="G29" s="42" t="s">
        <v>46</v>
      </c>
      <c r="H29" s="53">
        <v>22</v>
      </c>
      <c r="I29" s="54">
        <v>46.808510638297875</v>
      </c>
    </row>
    <row r="30" spans="1:9" ht="23.1" customHeight="1" x14ac:dyDescent="0.25">
      <c r="A30" s="1"/>
      <c r="B30" s="12"/>
      <c r="C30" s="13"/>
      <c r="D30" s="14"/>
      <c r="E30" s="14"/>
      <c r="F30" s="45"/>
      <c r="G30" s="42"/>
      <c r="H30" s="53"/>
      <c r="I30" s="54"/>
    </row>
  </sheetData>
  <sortState xmlns:xlrd2="http://schemas.microsoft.com/office/spreadsheetml/2017/richdata2" ref="B12:I29">
    <sortCondition descending="1" ref="H12:H29"/>
  </sortState>
  <mergeCells count="3">
    <mergeCell ref="A1:I1"/>
    <mergeCell ref="A2:I2"/>
    <mergeCell ref="A10:I10"/>
  </mergeCells>
  <conditionalFormatting sqref="F12:F30">
    <cfRule type="cellIs" dxfId="76" priority="1" operator="equal">
      <formula>"ZENY"</formula>
    </cfRule>
    <cfRule type="cellIs" dxfId="75" priority="2" operator="equal">
      <formula>"ZENY"</formula>
    </cfRule>
    <cfRule type="cellIs" dxfId="74" priority="3" operator="equal">
      <formula>"SPRINGER"</formula>
    </cfRule>
    <cfRule type="cellIs" dxfId="73" priority="4" operator="equal">
      <formula>"JUNIOR"</formula>
    </cfRule>
    <cfRule type="cellIs" dxfId="72" priority="5" operator="equal">
      <formula>"PCP"</formula>
    </cfRule>
  </conditionalFormatting>
  <conditionalFormatting sqref="G12:G30">
    <cfRule type="cellIs" dxfId="71" priority="6" operator="equal">
      <formula>"NIE"</formula>
    </cfRule>
    <cfRule type="cellIs" dxfId="70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CA0FA-FA3B-4BD2-B732-34FF935FE6E5}">
  <sheetPr>
    <pageSetUpPr fitToPage="1"/>
  </sheetPr>
  <dimension ref="A1:K31"/>
  <sheetViews>
    <sheetView topLeftCell="A6" zoomScaleNormal="100" workbookViewId="0">
      <selection activeCell="L10" sqref="L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64" t="s">
        <v>125</v>
      </c>
      <c r="B10" s="64"/>
      <c r="C10" s="64"/>
      <c r="D10" s="64"/>
      <c r="E10" s="64"/>
      <c r="F10" s="64"/>
      <c r="G10" s="64"/>
      <c r="H10" s="64"/>
      <c r="I10" s="6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3.1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48</v>
      </c>
      <c r="I12" s="54">
        <v>100</v>
      </c>
    </row>
    <row r="13" spans="1:11" ht="23.1" customHeight="1" x14ac:dyDescent="0.25">
      <c r="A13" s="47">
        <v>2</v>
      </c>
      <c r="B13" s="12" t="s">
        <v>19</v>
      </c>
      <c r="C13" s="13" t="s">
        <v>68</v>
      </c>
      <c r="D13" s="14" t="s">
        <v>67</v>
      </c>
      <c r="E13" s="14" t="s">
        <v>22</v>
      </c>
      <c r="F13" s="45" t="s">
        <v>0</v>
      </c>
      <c r="G13" s="42" t="s">
        <v>46</v>
      </c>
      <c r="H13" s="53">
        <v>47</v>
      </c>
      <c r="I13" s="54">
        <v>97.916666666666657</v>
      </c>
    </row>
    <row r="14" spans="1:11" ht="23.1" customHeight="1" x14ac:dyDescent="0.25">
      <c r="A14" s="48">
        <v>3</v>
      </c>
      <c r="B14" s="12" t="s">
        <v>48</v>
      </c>
      <c r="C14" s="13" t="s">
        <v>25</v>
      </c>
      <c r="D14" s="14" t="s">
        <v>21</v>
      </c>
      <c r="E14" s="14" t="s">
        <v>22</v>
      </c>
      <c r="F14" s="45" t="s">
        <v>0</v>
      </c>
      <c r="G14" s="42" t="s">
        <v>46</v>
      </c>
      <c r="H14" s="53">
        <v>44</v>
      </c>
      <c r="I14" s="54">
        <v>91.666666666666657</v>
      </c>
    </row>
    <row r="15" spans="1:11" ht="23.1" customHeight="1" x14ac:dyDescent="0.25">
      <c r="A15" s="1">
        <v>4</v>
      </c>
      <c r="B15" s="12" t="s">
        <v>28</v>
      </c>
      <c r="C15" s="13" t="s">
        <v>25</v>
      </c>
      <c r="D15" s="14" t="s">
        <v>29</v>
      </c>
      <c r="E15" s="14" t="s">
        <v>31</v>
      </c>
      <c r="F15" s="45" t="s">
        <v>0</v>
      </c>
      <c r="G15" s="42" t="s">
        <v>46</v>
      </c>
      <c r="H15" s="53">
        <v>43</v>
      </c>
      <c r="I15" s="54">
        <v>89.583333333333343</v>
      </c>
    </row>
    <row r="16" spans="1:11" ht="23.1" customHeight="1" x14ac:dyDescent="0.25">
      <c r="A16" s="1">
        <v>5</v>
      </c>
      <c r="B16" s="12" t="s">
        <v>90</v>
      </c>
      <c r="C16" s="13" t="s">
        <v>20</v>
      </c>
      <c r="D16" s="14" t="s">
        <v>134</v>
      </c>
      <c r="E16" s="14" t="s">
        <v>31</v>
      </c>
      <c r="F16" s="45" t="s">
        <v>112</v>
      </c>
      <c r="G16" s="42" t="s">
        <v>46</v>
      </c>
      <c r="H16" s="53">
        <v>42</v>
      </c>
      <c r="I16" s="54">
        <v>87.5</v>
      </c>
    </row>
    <row r="17" spans="1:10" ht="23.1" customHeight="1" x14ac:dyDescent="0.25">
      <c r="A17" s="1" t="s">
        <v>127</v>
      </c>
      <c r="B17" s="12" t="s">
        <v>82</v>
      </c>
      <c r="C17" s="13" t="s">
        <v>83</v>
      </c>
      <c r="D17" s="14" t="s">
        <v>29</v>
      </c>
      <c r="E17" s="14" t="s">
        <v>31</v>
      </c>
      <c r="F17" s="45" t="s">
        <v>0</v>
      </c>
      <c r="G17" s="42" t="s">
        <v>46</v>
      </c>
      <c r="H17" s="53">
        <v>41</v>
      </c>
      <c r="I17" s="54">
        <v>85.416666666666657</v>
      </c>
    </row>
    <row r="18" spans="1:10" ht="23.1" customHeight="1" x14ac:dyDescent="0.25">
      <c r="A18" s="1" t="s">
        <v>127</v>
      </c>
      <c r="B18" s="12" t="s">
        <v>79</v>
      </c>
      <c r="C18" s="13" t="s">
        <v>80</v>
      </c>
      <c r="D18" s="14" t="s">
        <v>81</v>
      </c>
      <c r="E18" s="14" t="s">
        <v>31</v>
      </c>
      <c r="F18" s="45" t="s">
        <v>0</v>
      </c>
      <c r="G18" s="42" t="s">
        <v>46</v>
      </c>
      <c r="H18" s="53">
        <v>41</v>
      </c>
      <c r="I18" s="54">
        <v>85.416666666666657</v>
      </c>
    </row>
    <row r="19" spans="1:10" ht="23.1" customHeight="1" x14ac:dyDescent="0.25">
      <c r="A19" s="1" t="s">
        <v>127</v>
      </c>
      <c r="B19" s="12" t="s">
        <v>41</v>
      </c>
      <c r="C19" s="13" t="s">
        <v>32</v>
      </c>
      <c r="D19" s="14" t="s">
        <v>21</v>
      </c>
      <c r="E19" s="14" t="s">
        <v>22</v>
      </c>
      <c r="F19" s="45" t="s">
        <v>0</v>
      </c>
      <c r="G19" s="42" t="s">
        <v>46</v>
      </c>
      <c r="H19" s="53">
        <v>41</v>
      </c>
      <c r="I19" s="54">
        <v>85.416666666666657</v>
      </c>
    </row>
    <row r="20" spans="1:10" ht="23.1" customHeight="1" x14ac:dyDescent="0.25">
      <c r="A20" s="1" t="s">
        <v>128</v>
      </c>
      <c r="B20" s="12" t="s">
        <v>35</v>
      </c>
      <c r="C20" s="13" t="s">
        <v>84</v>
      </c>
      <c r="D20" s="14" t="s">
        <v>85</v>
      </c>
      <c r="E20" s="14" t="s">
        <v>31</v>
      </c>
      <c r="F20" s="45" t="s">
        <v>0</v>
      </c>
      <c r="G20" s="42" t="s">
        <v>46</v>
      </c>
      <c r="H20" s="53">
        <v>40</v>
      </c>
      <c r="I20" s="54">
        <v>83.333333333333343</v>
      </c>
    </row>
    <row r="21" spans="1:10" ht="23.1" customHeight="1" x14ac:dyDescent="0.25">
      <c r="A21" s="1" t="s">
        <v>128</v>
      </c>
      <c r="B21" s="12" t="s">
        <v>49</v>
      </c>
      <c r="C21" s="13" t="s">
        <v>25</v>
      </c>
      <c r="D21" s="14" t="s">
        <v>21</v>
      </c>
      <c r="E21" s="14" t="s">
        <v>50</v>
      </c>
      <c r="F21" s="45" t="s">
        <v>0</v>
      </c>
      <c r="G21" s="42" t="s">
        <v>46</v>
      </c>
      <c r="H21" s="53">
        <v>40</v>
      </c>
      <c r="I21" s="54">
        <v>83.333333333333343</v>
      </c>
    </row>
    <row r="22" spans="1:10" ht="23.1" customHeight="1" x14ac:dyDescent="0.25">
      <c r="A22" s="1" t="s">
        <v>129</v>
      </c>
      <c r="B22" s="12" t="s">
        <v>105</v>
      </c>
      <c r="C22" s="13" t="s">
        <v>107</v>
      </c>
      <c r="D22" s="14" t="s">
        <v>29</v>
      </c>
      <c r="E22" s="14" t="s">
        <v>31</v>
      </c>
      <c r="F22" s="45" t="s">
        <v>112</v>
      </c>
      <c r="G22" s="42" t="s">
        <v>46</v>
      </c>
      <c r="H22" s="53">
        <v>38</v>
      </c>
      <c r="I22" s="54">
        <v>79.166666666666657</v>
      </c>
    </row>
    <row r="23" spans="1:10" ht="23.1" customHeight="1" x14ac:dyDescent="0.25">
      <c r="A23" s="1" t="s">
        <v>129</v>
      </c>
      <c r="B23" s="12" t="s">
        <v>44</v>
      </c>
      <c r="C23" s="13" t="s">
        <v>38</v>
      </c>
      <c r="D23" s="14" t="s">
        <v>21</v>
      </c>
      <c r="E23" s="14" t="s">
        <v>22</v>
      </c>
      <c r="F23" s="45" t="s">
        <v>47</v>
      </c>
      <c r="G23" s="42" t="s">
        <v>46</v>
      </c>
      <c r="H23" s="53">
        <v>38</v>
      </c>
      <c r="I23" s="54">
        <v>79.166666666666657</v>
      </c>
      <c r="J23" t="s">
        <v>126</v>
      </c>
    </row>
    <row r="24" spans="1:10" ht="23.1" customHeight="1" x14ac:dyDescent="0.25">
      <c r="A24" s="1" t="s">
        <v>129</v>
      </c>
      <c r="B24" s="12" t="s">
        <v>104</v>
      </c>
      <c r="C24" s="13" t="s">
        <v>103</v>
      </c>
      <c r="D24" s="14" t="s">
        <v>106</v>
      </c>
      <c r="E24" s="14" t="s">
        <v>31</v>
      </c>
      <c r="F24" s="45" t="s">
        <v>47</v>
      </c>
      <c r="G24" s="42" t="s">
        <v>46</v>
      </c>
      <c r="H24" s="53">
        <v>38</v>
      </c>
      <c r="I24" s="54">
        <v>79.166666666666657</v>
      </c>
      <c r="J24" t="s">
        <v>126</v>
      </c>
    </row>
    <row r="25" spans="1:10" ht="23.1" customHeight="1" x14ac:dyDescent="0.25">
      <c r="A25" s="1" t="s">
        <v>129</v>
      </c>
      <c r="B25" s="12" t="s">
        <v>88</v>
      </c>
      <c r="C25" s="13" t="s">
        <v>68</v>
      </c>
      <c r="D25" s="14" t="s">
        <v>133</v>
      </c>
      <c r="E25" s="14" t="s">
        <v>31</v>
      </c>
      <c r="F25" s="45" t="s">
        <v>0</v>
      </c>
      <c r="G25" s="42" t="s">
        <v>46</v>
      </c>
      <c r="H25" s="53">
        <v>38</v>
      </c>
      <c r="I25" s="54">
        <v>79.166666666666657</v>
      </c>
    </row>
    <row r="26" spans="1:10" ht="23.1" customHeight="1" x14ac:dyDescent="0.25">
      <c r="A26" s="1" t="s">
        <v>130</v>
      </c>
      <c r="B26" s="12" t="s">
        <v>55</v>
      </c>
      <c r="C26" s="13" t="s">
        <v>56</v>
      </c>
      <c r="D26" s="14" t="s">
        <v>57</v>
      </c>
      <c r="E26" s="14" t="s">
        <v>31</v>
      </c>
      <c r="F26" s="45" t="s">
        <v>0</v>
      </c>
      <c r="G26" s="42" t="s">
        <v>46</v>
      </c>
      <c r="H26" s="53">
        <v>37</v>
      </c>
      <c r="I26" s="54">
        <v>77.083333333333343</v>
      </c>
    </row>
    <row r="27" spans="1:10" ht="23.1" customHeight="1" x14ac:dyDescent="0.25">
      <c r="A27" s="1" t="s">
        <v>130</v>
      </c>
      <c r="B27" s="12" t="s">
        <v>72</v>
      </c>
      <c r="C27" s="13" t="s">
        <v>103</v>
      </c>
      <c r="D27" s="14" t="s">
        <v>117</v>
      </c>
      <c r="E27" s="14" t="s">
        <v>31</v>
      </c>
      <c r="F27" s="45" t="s">
        <v>47</v>
      </c>
      <c r="G27" s="42" t="s">
        <v>46</v>
      </c>
      <c r="H27" s="53">
        <v>37</v>
      </c>
      <c r="I27" s="54">
        <v>77.083333333333343</v>
      </c>
    </row>
    <row r="28" spans="1:10" ht="23.1" customHeight="1" x14ac:dyDescent="0.25">
      <c r="A28" s="1" t="s">
        <v>131</v>
      </c>
      <c r="B28" s="12" t="s">
        <v>109</v>
      </c>
      <c r="C28" s="13" t="s">
        <v>80</v>
      </c>
      <c r="D28" s="14" t="s">
        <v>106</v>
      </c>
      <c r="E28" s="14" t="s">
        <v>31</v>
      </c>
      <c r="F28" s="45" t="s">
        <v>0</v>
      </c>
      <c r="G28" s="42" t="s">
        <v>46</v>
      </c>
      <c r="H28" s="53">
        <v>34</v>
      </c>
      <c r="I28" s="54">
        <v>70.833333333333343</v>
      </c>
    </row>
    <row r="29" spans="1:10" ht="23.1" customHeight="1" x14ac:dyDescent="0.25">
      <c r="A29" s="1" t="s">
        <v>131</v>
      </c>
      <c r="B29" s="12" t="s">
        <v>36</v>
      </c>
      <c r="C29" s="13" t="s">
        <v>37</v>
      </c>
      <c r="D29" s="14" t="s">
        <v>21</v>
      </c>
      <c r="E29" s="14" t="s">
        <v>31</v>
      </c>
      <c r="F29" s="45" t="s">
        <v>0</v>
      </c>
      <c r="G29" s="42" t="s">
        <v>46</v>
      </c>
      <c r="H29" s="53">
        <v>34</v>
      </c>
      <c r="I29" s="54">
        <v>70.833333333333343</v>
      </c>
    </row>
    <row r="30" spans="1:10" ht="23.1" customHeight="1" x14ac:dyDescent="0.25">
      <c r="A30" s="1" t="s">
        <v>132</v>
      </c>
      <c r="B30" s="12" t="s">
        <v>110</v>
      </c>
      <c r="C30" s="13" t="s">
        <v>111</v>
      </c>
      <c r="D30" s="14" t="s">
        <v>21</v>
      </c>
      <c r="E30" s="14" t="s">
        <v>22</v>
      </c>
      <c r="F30" s="45" t="s">
        <v>112</v>
      </c>
      <c r="G30" s="42" t="s">
        <v>46</v>
      </c>
      <c r="H30" s="53">
        <v>31</v>
      </c>
      <c r="I30" s="54">
        <v>64.583333333333343</v>
      </c>
    </row>
    <row r="31" spans="1:10" ht="24" customHeight="1" x14ac:dyDescent="0.25">
      <c r="A31" s="1" t="s">
        <v>132</v>
      </c>
      <c r="B31" s="12" t="s">
        <v>39</v>
      </c>
      <c r="C31" s="13" t="s">
        <v>69</v>
      </c>
      <c r="D31" s="14" t="s">
        <v>70</v>
      </c>
      <c r="E31" s="14" t="s">
        <v>31</v>
      </c>
      <c r="F31" s="45" t="s">
        <v>0</v>
      </c>
      <c r="G31" s="42" t="s">
        <v>46</v>
      </c>
      <c r="H31" s="53">
        <v>31</v>
      </c>
      <c r="I31" s="54">
        <v>64.583333333333343</v>
      </c>
    </row>
  </sheetData>
  <sortState xmlns:xlrd2="http://schemas.microsoft.com/office/spreadsheetml/2017/richdata2" ref="B12:I31">
    <sortCondition descending="1" ref="H12:H31"/>
  </sortState>
  <mergeCells count="3">
    <mergeCell ref="A1:I1"/>
    <mergeCell ref="A2:I2"/>
    <mergeCell ref="A10:I10"/>
  </mergeCells>
  <conditionalFormatting sqref="F12:F31">
    <cfRule type="cellIs" dxfId="69" priority="1" operator="equal">
      <formula>"ZENY"</formula>
    </cfRule>
    <cfRule type="cellIs" dxfId="68" priority="2" operator="equal">
      <formula>"ZENY"</formula>
    </cfRule>
    <cfRule type="cellIs" dxfId="67" priority="3" operator="equal">
      <formula>"SPRINGER"</formula>
    </cfRule>
    <cfRule type="cellIs" dxfId="66" priority="4" operator="equal">
      <formula>"JUNIOR"</formula>
    </cfRule>
    <cfRule type="cellIs" dxfId="65" priority="5" operator="equal">
      <formula>"PCP"</formula>
    </cfRule>
  </conditionalFormatting>
  <conditionalFormatting sqref="G12:G31">
    <cfRule type="cellIs" dxfId="64" priority="6" operator="equal">
      <formula>"NIE"</formula>
    </cfRule>
    <cfRule type="cellIs" dxfId="63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2343F-D2A0-4AD7-A459-D934A298DB0A}">
  <sheetPr>
    <pageSetUpPr fitToPage="1"/>
  </sheetPr>
  <dimension ref="A1:K35"/>
  <sheetViews>
    <sheetView zoomScaleNormal="100" workbookViewId="0">
      <selection activeCell="L9" sqref="L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66" t="s">
        <v>142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4" customHeight="1" x14ac:dyDescent="0.25">
      <c r="A12" s="46" t="s">
        <v>143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46</v>
      </c>
      <c r="I12" s="54">
        <v>100</v>
      </c>
    </row>
    <row r="13" spans="1:11" ht="24" customHeight="1" x14ac:dyDescent="0.25">
      <c r="A13" s="46" t="s">
        <v>143</v>
      </c>
      <c r="B13" s="12" t="s">
        <v>19</v>
      </c>
      <c r="C13" s="13" t="s">
        <v>68</v>
      </c>
      <c r="D13" s="14" t="s">
        <v>67</v>
      </c>
      <c r="E13" s="14" t="s">
        <v>22</v>
      </c>
      <c r="F13" s="45" t="s">
        <v>0</v>
      </c>
      <c r="G13" s="42" t="s">
        <v>46</v>
      </c>
      <c r="H13" s="53">
        <v>46</v>
      </c>
      <c r="I13" s="54">
        <v>100</v>
      </c>
    </row>
    <row r="14" spans="1:11" ht="24" customHeight="1" x14ac:dyDescent="0.25">
      <c r="A14" s="48">
        <v>3</v>
      </c>
      <c r="B14" s="12" t="s">
        <v>79</v>
      </c>
      <c r="C14" s="13" t="s">
        <v>80</v>
      </c>
      <c r="D14" s="14" t="s">
        <v>81</v>
      </c>
      <c r="E14" s="14" t="s">
        <v>31</v>
      </c>
      <c r="F14" s="45" t="s">
        <v>0</v>
      </c>
      <c r="G14" s="42" t="s">
        <v>46</v>
      </c>
      <c r="H14" s="53">
        <v>41</v>
      </c>
      <c r="I14" s="54">
        <v>89.130434782608688</v>
      </c>
    </row>
    <row r="15" spans="1:11" ht="24" customHeight="1" x14ac:dyDescent="0.25">
      <c r="A15" s="1" t="s">
        <v>150</v>
      </c>
      <c r="B15" s="12" t="s">
        <v>35</v>
      </c>
      <c r="C15" s="13" t="s">
        <v>84</v>
      </c>
      <c r="D15" s="14" t="s">
        <v>85</v>
      </c>
      <c r="E15" s="14" t="s">
        <v>31</v>
      </c>
      <c r="F15" s="45" t="s">
        <v>0</v>
      </c>
      <c r="G15" s="42" t="s">
        <v>46</v>
      </c>
      <c r="H15" s="53">
        <v>39</v>
      </c>
      <c r="I15" s="54">
        <v>84.782608695652172</v>
      </c>
    </row>
    <row r="16" spans="1:11" ht="24" customHeight="1" x14ac:dyDescent="0.25">
      <c r="A16" s="1" t="s">
        <v>150</v>
      </c>
      <c r="B16" s="12" t="s">
        <v>30</v>
      </c>
      <c r="C16" s="13" t="s">
        <v>43</v>
      </c>
      <c r="D16" s="14" t="s">
        <v>75</v>
      </c>
      <c r="E16" s="14" t="s">
        <v>22</v>
      </c>
      <c r="F16" s="45" t="s">
        <v>0</v>
      </c>
      <c r="G16" s="42" t="s">
        <v>46</v>
      </c>
      <c r="H16" s="53">
        <v>39</v>
      </c>
      <c r="I16" s="54">
        <v>84.782608695652172</v>
      </c>
    </row>
    <row r="17" spans="1:9" ht="24" customHeight="1" x14ac:dyDescent="0.25">
      <c r="A17" s="1">
        <v>6</v>
      </c>
      <c r="B17" s="12" t="s">
        <v>49</v>
      </c>
      <c r="C17" s="13" t="s">
        <v>25</v>
      </c>
      <c r="D17" s="14" t="s">
        <v>21</v>
      </c>
      <c r="E17" s="14" t="s">
        <v>50</v>
      </c>
      <c r="F17" s="45" t="s">
        <v>0</v>
      </c>
      <c r="G17" s="42" t="s">
        <v>46</v>
      </c>
      <c r="H17" s="53">
        <v>36</v>
      </c>
      <c r="I17" s="54">
        <v>78.260869565217391</v>
      </c>
    </row>
    <row r="18" spans="1:9" ht="24" customHeight="1" x14ac:dyDescent="0.25">
      <c r="A18" s="1" t="s">
        <v>145</v>
      </c>
      <c r="B18" s="12" t="s">
        <v>105</v>
      </c>
      <c r="C18" s="13" t="s">
        <v>107</v>
      </c>
      <c r="D18" s="14" t="s">
        <v>29</v>
      </c>
      <c r="E18" s="14" t="s">
        <v>31</v>
      </c>
      <c r="F18" s="45" t="s">
        <v>112</v>
      </c>
      <c r="G18" s="42" t="s">
        <v>46</v>
      </c>
      <c r="H18" s="53">
        <v>35</v>
      </c>
      <c r="I18" s="54">
        <v>76.08695652173914</v>
      </c>
    </row>
    <row r="19" spans="1:9" ht="24" customHeight="1" x14ac:dyDescent="0.25">
      <c r="A19" s="1" t="s">
        <v>145</v>
      </c>
      <c r="B19" s="12" t="s">
        <v>110</v>
      </c>
      <c r="C19" s="13" t="s">
        <v>111</v>
      </c>
      <c r="D19" s="14" t="s">
        <v>21</v>
      </c>
      <c r="E19" s="14" t="s">
        <v>22</v>
      </c>
      <c r="F19" s="45" t="s">
        <v>112</v>
      </c>
      <c r="G19" s="42" t="s">
        <v>46</v>
      </c>
      <c r="H19" s="53">
        <v>35</v>
      </c>
      <c r="I19" s="54">
        <v>76.08695652173914</v>
      </c>
    </row>
    <row r="20" spans="1:9" ht="24" customHeight="1" x14ac:dyDescent="0.25">
      <c r="A20" s="1" t="s">
        <v>146</v>
      </c>
      <c r="B20" s="12" t="s">
        <v>48</v>
      </c>
      <c r="C20" s="13" t="s">
        <v>25</v>
      </c>
      <c r="D20" s="14" t="s">
        <v>21</v>
      </c>
      <c r="E20" s="14" t="s">
        <v>22</v>
      </c>
      <c r="F20" s="45" t="s">
        <v>0</v>
      </c>
      <c r="G20" s="42" t="s">
        <v>46</v>
      </c>
      <c r="H20" s="53">
        <v>34</v>
      </c>
      <c r="I20" s="54">
        <v>73.91304347826086</v>
      </c>
    </row>
    <row r="21" spans="1:9" ht="24" customHeight="1" x14ac:dyDescent="0.25">
      <c r="A21" s="1" t="s">
        <v>146</v>
      </c>
      <c r="B21" s="12" t="s">
        <v>104</v>
      </c>
      <c r="C21" s="13" t="s">
        <v>103</v>
      </c>
      <c r="D21" s="14" t="s">
        <v>106</v>
      </c>
      <c r="E21" s="14" t="s">
        <v>31</v>
      </c>
      <c r="F21" s="45" t="s">
        <v>47</v>
      </c>
      <c r="G21" s="42" t="s">
        <v>46</v>
      </c>
      <c r="H21" s="53">
        <v>34</v>
      </c>
      <c r="I21" s="54">
        <v>73.91304347826086</v>
      </c>
    </row>
    <row r="22" spans="1:9" ht="24" customHeight="1" x14ac:dyDescent="0.25">
      <c r="A22" s="1" t="s">
        <v>147</v>
      </c>
      <c r="B22" s="12" t="s">
        <v>55</v>
      </c>
      <c r="C22" s="13" t="s">
        <v>56</v>
      </c>
      <c r="D22" s="14" t="s">
        <v>57</v>
      </c>
      <c r="E22" s="14" t="s">
        <v>31</v>
      </c>
      <c r="F22" s="45" t="s">
        <v>0</v>
      </c>
      <c r="G22" s="42" t="s">
        <v>46</v>
      </c>
      <c r="H22" s="53">
        <v>33</v>
      </c>
      <c r="I22" s="54">
        <v>71.739130434782609</v>
      </c>
    </row>
    <row r="23" spans="1:9" ht="24" customHeight="1" x14ac:dyDescent="0.25">
      <c r="A23" s="1" t="s">
        <v>147</v>
      </c>
      <c r="B23" s="12" t="s">
        <v>36</v>
      </c>
      <c r="C23" s="13" t="s">
        <v>37</v>
      </c>
      <c r="D23" s="14" t="s">
        <v>21</v>
      </c>
      <c r="E23" s="14" t="s">
        <v>31</v>
      </c>
      <c r="F23" s="45" t="s">
        <v>0</v>
      </c>
      <c r="G23" s="42" t="s">
        <v>46</v>
      </c>
      <c r="H23" s="53">
        <v>33</v>
      </c>
      <c r="I23" s="54">
        <v>71.739130434782609</v>
      </c>
    </row>
    <row r="24" spans="1:9" ht="24" customHeight="1" x14ac:dyDescent="0.25">
      <c r="A24" s="1" t="s">
        <v>147</v>
      </c>
      <c r="B24" s="12" t="s">
        <v>39</v>
      </c>
      <c r="C24" s="13" t="s">
        <v>69</v>
      </c>
      <c r="D24" s="14" t="s">
        <v>70</v>
      </c>
      <c r="E24" s="14" t="s">
        <v>31</v>
      </c>
      <c r="F24" s="45" t="s">
        <v>0</v>
      </c>
      <c r="G24" s="42" t="s">
        <v>46</v>
      </c>
      <c r="H24" s="53">
        <v>33</v>
      </c>
      <c r="I24" s="54">
        <v>71.739130434782609</v>
      </c>
    </row>
    <row r="25" spans="1:9" ht="24" customHeight="1" x14ac:dyDescent="0.25">
      <c r="A25" s="1" t="s">
        <v>147</v>
      </c>
      <c r="B25" s="12" t="s">
        <v>41</v>
      </c>
      <c r="C25" s="13" t="s">
        <v>32</v>
      </c>
      <c r="D25" s="14" t="s">
        <v>21</v>
      </c>
      <c r="E25" s="14" t="s">
        <v>22</v>
      </c>
      <c r="F25" s="45" t="s">
        <v>0</v>
      </c>
      <c r="G25" s="42" t="s">
        <v>46</v>
      </c>
      <c r="H25" s="53">
        <v>33</v>
      </c>
      <c r="I25" s="54">
        <v>71.739130434782609</v>
      </c>
    </row>
    <row r="26" spans="1:9" ht="24" customHeight="1" x14ac:dyDescent="0.25">
      <c r="A26" s="1">
        <v>15</v>
      </c>
      <c r="B26" s="12" t="s">
        <v>82</v>
      </c>
      <c r="C26" s="13" t="s">
        <v>83</v>
      </c>
      <c r="D26" s="14" t="s">
        <v>29</v>
      </c>
      <c r="E26" s="14" t="s">
        <v>31</v>
      </c>
      <c r="F26" s="45" t="s">
        <v>0</v>
      </c>
      <c r="G26" s="42" t="s">
        <v>46</v>
      </c>
      <c r="H26" s="53">
        <v>32</v>
      </c>
      <c r="I26" s="54">
        <v>69.565217391304344</v>
      </c>
    </row>
    <row r="27" spans="1:9" ht="24" customHeight="1" x14ac:dyDescent="0.25">
      <c r="A27" s="1" t="s">
        <v>148</v>
      </c>
      <c r="B27" s="12" t="s">
        <v>88</v>
      </c>
      <c r="C27" s="13" t="s">
        <v>68</v>
      </c>
      <c r="D27" s="14" t="s">
        <v>133</v>
      </c>
      <c r="E27" s="14" t="s">
        <v>31</v>
      </c>
      <c r="F27" s="45" t="s">
        <v>0</v>
      </c>
      <c r="G27" s="42" t="s">
        <v>46</v>
      </c>
      <c r="H27" s="53">
        <v>31</v>
      </c>
      <c r="I27" s="54">
        <v>67.391304347826093</v>
      </c>
    </row>
    <row r="28" spans="1:9" ht="24" customHeight="1" x14ac:dyDescent="0.25">
      <c r="A28" s="1" t="s">
        <v>148</v>
      </c>
      <c r="B28" s="12" t="s">
        <v>90</v>
      </c>
      <c r="C28" s="13" t="s">
        <v>20</v>
      </c>
      <c r="D28" s="14" t="s">
        <v>134</v>
      </c>
      <c r="E28" s="14" t="s">
        <v>31</v>
      </c>
      <c r="F28" s="45" t="s">
        <v>112</v>
      </c>
      <c r="G28" s="42" t="s">
        <v>46</v>
      </c>
      <c r="H28" s="53">
        <v>31</v>
      </c>
      <c r="I28" s="54">
        <v>67.391304347826093</v>
      </c>
    </row>
    <row r="29" spans="1:9" ht="24" customHeight="1" x14ac:dyDescent="0.25">
      <c r="A29" s="1">
        <v>18</v>
      </c>
      <c r="B29" s="12" t="s">
        <v>136</v>
      </c>
      <c r="C29" s="13" t="s">
        <v>80</v>
      </c>
      <c r="D29" s="14" t="s">
        <v>137</v>
      </c>
      <c r="E29" s="14" t="s">
        <v>31</v>
      </c>
      <c r="F29" s="45" t="s">
        <v>0</v>
      </c>
      <c r="G29" s="42" t="s">
        <v>46</v>
      </c>
      <c r="H29" s="53">
        <v>30</v>
      </c>
      <c r="I29" s="54">
        <v>65.217391304347828</v>
      </c>
    </row>
    <row r="30" spans="1:9" ht="24" customHeight="1" x14ac:dyDescent="0.25">
      <c r="A30" s="1">
        <v>19</v>
      </c>
      <c r="B30" s="12" t="s">
        <v>44</v>
      </c>
      <c r="C30" s="13" t="s">
        <v>38</v>
      </c>
      <c r="D30" s="14" t="s">
        <v>21</v>
      </c>
      <c r="E30" s="14" t="s">
        <v>22</v>
      </c>
      <c r="F30" s="45" t="s">
        <v>47</v>
      </c>
      <c r="G30" s="42" t="s">
        <v>46</v>
      </c>
      <c r="H30" s="53">
        <v>24</v>
      </c>
      <c r="I30" s="54">
        <v>52.173913043478258</v>
      </c>
    </row>
    <row r="31" spans="1:9" ht="24" customHeight="1" x14ac:dyDescent="0.25">
      <c r="A31" s="1" t="s">
        <v>149</v>
      </c>
      <c r="B31" s="12" t="s">
        <v>72</v>
      </c>
      <c r="C31" s="13" t="s">
        <v>103</v>
      </c>
      <c r="D31" s="14" t="s">
        <v>117</v>
      </c>
      <c r="E31" s="14" t="s">
        <v>31</v>
      </c>
      <c r="F31" s="45" t="s">
        <v>47</v>
      </c>
      <c r="G31" s="42" t="s">
        <v>46</v>
      </c>
      <c r="H31" s="53">
        <v>20</v>
      </c>
      <c r="I31" s="54">
        <v>43.478260869565219</v>
      </c>
    </row>
    <row r="32" spans="1:9" ht="24" customHeight="1" x14ac:dyDescent="0.25">
      <c r="A32" s="1" t="s">
        <v>149</v>
      </c>
      <c r="B32" s="12" t="s">
        <v>51</v>
      </c>
      <c r="C32" s="13" t="s">
        <v>38</v>
      </c>
      <c r="D32" s="14" t="s">
        <v>86</v>
      </c>
      <c r="E32" s="14" t="s">
        <v>22</v>
      </c>
      <c r="F32" s="45" t="s">
        <v>47</v>
      </c>
      <c r="G32" s="42" t="s">
        <v>46</v>
      </c>
      <c r="H32" s="53">
        <v>20</v>
      </c>
      <c r="I32" s="54">
        <v>43.478260869565219</v>
      </c>
    </row>
    <row r="33" spans="1:9" ht="24" customHeight="1" x14ac:dyDescent="0.25">
      <c r="A33" s="1">
        <v>22</v>
      </c>
      <c r="B33" s="12" t="s">
        <v>89</v>
      </c>
      <c r="C33" s="13" t="s">
        <v>138</v>
      </c>
      <c r="D33" s="14" t="s">
        <v>139</v>
      </c>
      <c r="E33" s="14" t="s">
        <v>31</v>
      </c>
      <c r="F33" s="45" t="s">
        <v>0</v>
      </c>
      <c r="G33" s="42" t="s">
        <v>46</v>
      </c>
      <c r="H33" s="53">
        <v>15</v>
      </c>
      <c r="I33" s="54">
        <v>32.608695652173914</v>
      </c>
    </row>
    <row r="34" spans="1:9" ht="24" customHeight="1" x14ac:dyDescent="0.25">
      <c r="A34" s="1">
        <v>23</v>
      </c>
      <c r="B34" s="12" t="s">
        <v>77</v>
      </c>
      <c r="C34" s="13" t="s">
        <v>135</v>
      </c>
      <c r="D34" s="14" t="s">
        <v>21</v>
      </c>
      <c r="E34" s="14" t="s">
        <v>26</v>
      </c>
      <c r="F34" s="45" t="s">
        <v>47</v>
      </c>
      <c r="G34" s="42" t="s">
        <v>46</v>
      </c>
      <c r="H34" s="53">
        <v>8</v>
      </c>
      <c r="I34" s="54">
        <v>17.391304347826086</v>
      </c>
    </row>
    <row r="35" spans="1:9" x14ac:dyDescent="0.25">
      <c r="A35" s="1"/>
      <c r="B35" s="12"/>
      <c r="C35" s="13"/>
      <c r="D35" s="14"/>
      <c r="E35" s="14"/>
      <c r="F35" s="45"/>
      <c r="G35" s="42"/>
      <c r="H35" s="53"/>
      <c r="I35" s="54"/>
    </row>
  </sheetData>
  <sortState xmlns:xlrd2="http://schemas.microsoft.com/office/spreadsheetml/2017/richdata2" ref="B12:I34">
    <sortCondition descending="1" ref="I12:I34"/>
  </sortState>
  <mergeCells count="3">
    <mergeCell ref="A1:I1"/>
    <mergeCell ref="A2:I2"/>
    <mergeCell ref="A10:I10"/>
  </mergeCells>
  <conditionalFormatting sqref="F12:F35">
    <cfRule type="cellIs" dxfId="62" priority="1" operator="equal">
      <formula>"ZENY"</formula>
    </cfRule>
    <cfRule type="cellIs" dxfId="61" priority="2" operator="equal">
      <formula>"ZENY"</formula>
    </cfRule>
    <cfRule type="cellIs" dxfId="60" priority="3" operator="equal">
      <formula>"SPRINGER"</formula>
    </cfRule>
    <cfRule type="cellIs" dxfId="59" priority="4" operator="equal">
      <formula>"JUNIOR"</formula>
    </cfRule>
    <cfRule type="cellIs" dxfId="58" priority="5" operator="equal">
      <formula>"PCP"</formula>
    </cfRule>
  </conditionalFormatting>
  <conditionalFormatting sqref="G12:G35">
    <cfRule type="cellIs" dxfId="57" priority="6" operator="equal">
      <formula>"NIE"</formula>
    </cfRule>
    <cfRule type="cellIs" dxfId="56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6EC00-CC83-4FCF-BB81-E62AB9FDE132}">
  <sheetPr>
    <pageSetUpPr fitToPage="1"/>
  </sheetPr>
  <dimension ref="A1:K30"/>
  <sheetViews>
    <sheetView topLeftCell="A6" zoomScaleNormal="100" workbookViewId="0">
      <selection activeCell="K5" sqref="K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66" t="s">
        <v>153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4" customHeight="1" x14ac:dyDescent="0.25">
      <c r="A12" s="46" t="s">
        <v>143</v>
      </c>
      <c r="B12" s="12" t="s">
        <v>19</v>
      </c>
      <c r="C12" s="13" t="s">
        <v>68</v>
      </c>
      <c r="D12" s="14" t="s">
        <v>67</v>
      </c>
      <c r="E12" s="14" t="s">
        <v>22</v>
      </c>
      <c r="F12" s="45" t="s">
        <v>0</v>
      </c>
      <c r="G12" s="42" t="s">
        <v>46</v>
      </c>
      <c r="H12" s="53">
        <v>44</v>
      </c>
      <c r="I12" s="54">
        <v>100</v>
      </c>
    </row>
    <row r="13" spans="1:11" ht="24" customHeight="1" x14ac:dyDescent="0.25">
      <c r="A13" s="46" t="s">
        <v>143</v>
      </c>
      <c r="B13" s="12" t="s">
        <v>24</v>
      </c>
      <c r="C13" s="13" t="s">
        <v>25</v>
      </c>
      <c r="D13" s="14" t="s">
        <v>21</v>
      </c>
      <c r="E13" s="14" t="s">
        <v>26</v>
      </c>
      <c r="F13" s="45" t="s">
        <v>0</v>
      </c>
      <c r="G13" s="42" t="s">
        <v>46</v>
      </c>
      <c r="H13" s="53">
        <v>44</v>
      </c>
      <c r="I13" s="54">
        <v>100</v>
      </c>
    </row>
    <row r="14" spans="1:11" ht="24" customHeight="1" x14ac:dyDescent="0.25">
      <c r="A14" s="48" t="s">
        <v>144</v>
      </c>
      <c r="B14" s="12" t="s">
        <v>49</v>
      </c>
      <c r="C14" s="13" t="s">
        <v>25</v>
      </c>
      <c r="D14" s="14" t="s">
        <v>21</v>
      </c>
      <c r="E14" s="14" t="s">
        <v>50</v>
      </c>
      <c r="F14" s="45" t="s">
        <v>0</v>
      </c>
      <c r="G14" s="42" t="s">
        <v>46</v>
      </c>
      <c r="H14" s="53">
        <v>40</v>
      </c>
      <c r="I14" s="54">
        <v>90.909090909090907</v>
      </c>
    </row>
    <row r="15" spans="1:11" ht="24" customHeight="1" x14ac:dyDescent="0.25">
      <c r="A15" s="48" t="s">
        <v>144</v>
      </c>
      <c r="B15" s="12" t="s">
        <v>30</v>
      </c>
      <c r="C15" s="13" t="s">
        <v>43</v>
      </c>
      <c r="D15" s="14" t="s">
        <v>75</v>
      </c>
      <c r="E15" s="14" t="s">
        <v>22</v>
      </c>
      <c r="F15" s="45" t="s">
        <v>0</v>
      </c>
      <c r="G15" s="42" t="s">
        <v>46</v>
      </c>
      <c r="H15" s="53">
        <v>40</v>
      </c>
      <c r="I15" s="54">
        <v>90.909090909090907</v>
      </c>
    </row>
    <row r="16" spans="1:11" ht="24" customHeight="1" x14ac:dyDescent="0.25">
      <c r="A16" s="1">
        <v>5</v>
      </c>
      <c r="B16" s="12" t="s">
        <v>105</v>
      </c>
      <c r="C16" s="13" t="s">
        <v>107</v>
      </c>
      <c r="D16" s="14" t="s">
        <v>29</v>
      </c>
      <c r="E16" s="14" t="s">
        <v>31</v>
      </c>
      <c r="F16" s="45" t="s">
        <v>112</v>
      </c>
      <c r="G16" s="42" t="s">
        <v>46</v>
      </c>
      <c r="H16" s="53">
        <v>38</v>
      </c>
      <c r="I16" s="54">
        <v>86.36363636363636</v>
      </c>
    </row>
    <row r="17" spans="1:9" ht="24" customHeight="1" x14ac:dyDescent="0.25">
      <c r="A17" s="1">
        <v>6</v>
      </c>
      <c r="B17" s="12" t="s">
        <v>48</v>
      </c>
      <c r="C17" s="13" t="s">
        <v>25</v>
      </c>
      <c r="D17" s="14" t="s">
        <v>21</v>
      </c>
      <c r="E17" s="14" t="s">
        <v>22</v>
      </c>
      <c r="F17" s="45" t="s">
        <v>0</v>
      </c>
      <c r="G17" s="42" t="s">
        <v>46</v>
      </c>
      <c r="H17" s="53">
        <v>36</v>
      </c>
      <c r="I17" s="54">
        <v>81.818181818181827</v>
      </c>
    </row>
    <row r="18" spans="1:9" ht="24" customHeight="1" x14ac:dyDescent="0.25">
      <c r="A18" s="1" t="s">
        <v>145</v>
      </c>
      <c r="B18" s="12" t="s">
        <v>55</v>
      </c>
      <c r="C18" s="13" t="s">
        <v>56</v>
      </c>
      <c r="D18" s="14" t="s">
        <v>57</v>
      </c>
      <c r="E18" s="14" t="s">
        <v>31</v>
      </c>
      <c r="F18" s="45" t="s">
        <v>0</v>
      </c>
      <c r="G18" s="42" t="s">
        <v>46</v>
      </c>
      <c r="H18" s="53">
        <v>35</v>
      </c>
      <c r="I18" s="54">
        <v>79.545454545454547</v>
      </c>
    </row>
    <row r="19" spans="1:9" ht="24" customHeight="1" x14ac:dyDescent="0.25">
      <c r="A19" s="1" t="s">
        <v>145</v>
      </c>
      <c r="B19" s="12" t="s">
        <v>104</v>
      </c>
      <c r="C19" s="13" t="s">
        <v>103</v>
      </c>
      <c r="D19" s="14" t="s">
        <v>106</v>
      </c>
      <c r="E19" s="14" t="s">
        <v>31</v>
      </c>
      <c r="F19" s="45" t="s">
        <v>47</v>
      </c>
      <c r="G19" s="42" t="s">
        <v>46</v>
      </c>
      <c r="H19" s="53">
        <v>35</v>
      </c>
      <c r="I19" s="54">
        <v>79.545454545454547</v>
      </c>
    </row>
    <row r="20" spans="1:9" ht="24" customHeight="1" x14ac:dyDescent="0.25">
      <c r="A20" s="1">
        <v>9</v>
      </c>
      <c r="B20" s="12" t="s">
        <v>79</v>
      </c>
      <c r="C20" s="13" t="s">
        <v>80</v>
      </c>
      <c r="D20" s="14" t="s">
        <v>81</v>
      </c>
      <c r="E20" s="14" t="s">
        <v>31</v>
      </c>
      <c r="F20" s="45" t="s">
        <v>0</v>
      </c>
      <c r="G20" s="42" t="s">
        <v>46</v>
      </c>
      <c r="H20" s="53">
        <v>33</v>
      </c>
      <c r="I20" s="54">
        <v>75</v>
      </c>
    </row>
    <row r="21" spans="1:9" ht="24" customHeight="1" x14ac:dyDescent="0.25">
      <c r="A21" s="1">
        <v>10</v>
      </c>
      <c r="B21" s="12" t="s">
        <v>35</v>
      </c>
      <c r="C21" s="13" t="s">
        <v>84</v>
      </c>
      <c r="D21" s="14" t="s">
        <v>85</v>
      </c>
      <c r="E21" s="14" t="s">
        <v>31</v>
      </c>
      <c r="F21" s="45" t="s">
        <v>0</v>
      </c>
      <c r="G21" s="42" t="s">
        <v>46</v>
      </c>
      <c r="H21" s="53">
        <v>32</v>
      </c>
      <c r="I21" s="54">
        <v>72.727272727272734</v>
      </c>
    </row>
    <row r="22" spans="1:9" ht="24" customHeight="1" x14ac:dyDescent="0.25">
      <c r="A22" s="1" t="s">
        <v>151</v>
      </c>
      <c r="B22" s="12" t="s">
        <v>88</v>
      </c>
      <c r="C22" s="13" t="s">
        <v>68</v>
      </c>
      <c r="D22" s="14" t="s">
        <v>133</v>
      </c>
      <c r="E22" s="14" t="s">
        <v>31</v>
      </c>
      <c r="F22" s="45" t="s">
        <v>0</v>
      </c>
      <c r="G22" s="42" t="s">
        <v>46</v>
      </c>
      <c r="H22" s="53">
        <v>29</v>
      </c>
      <c r="I22" s="54">
        <v>65.909090909090907</v>
      </c>
    </row>
    <row r="23" spans="1:9" ht="24" customHeight="1" x14ac:dyDescent="0.25">
      <c r="A23" s="1" t="s">
        <v>151</v>
      </c>
      <c r="B23" s="12" t="s">
        <v>90</v>
      </c>
      <c r="C23" s="13" t="s">
        <v>20</v>
      </c>
      <c r="D23" s="14" t="s">
        <v>134</v>
      </c>
      <c r="E23" s="14" t="s">
        <v>31</v>
      </c>
      <c r="F23" s="45" t="s">
        <v>112</v>
      </c>
      <c r="G23" s="42" t="s">
        <v>46</v>
      </c>
      <c r="H23" s="53">
        <v>29</v>
      </c>
      <c r="I23" s="54">
        <v>65.909090909090907</v>
      </c>
    </row>
    <row r="24" spans="1:9" ht="24" customHeight="1" x14ac:dyDescent="0.25">
      <c r="A24" s="1">
        <v>13</v>
      </c>
      <c r="B24" s="12" t="s">
        <v>39</v>
      </c>
      <c r="C24" s="13" t="s">
        <v>69</v>
      </c>
      <c r="D24" s="14" t="s">
        <v>70</v>
      </c>
      <c r="E24" s="14" t="s">
        <v>31</v>
      </c>
      <c r="F24" s="45" t="s">
        <v>0</v>
      </c>
      <c r="G24" s="42" t="s">
        <v>46</v>
      </c>
      <c r="H24" s="53">
        <v>27</v>
      </c>
      <c r="I24" s="54">
        <v>61.363636363636367</v>
      </c>
    </row>
    <row r="25" spans="1:9" ht="24" customHeight="1" x14ac:dyDescent="0.25">
      <c r="A25" s="1">
        <v>14</v>
      </c>
      <c r="B25" s="12" t="s">
        <v>36</v>
      </c>
      <c r="C25" s="13" t="s">
        <v>37</v>
      </c>
      <c r="D25" s="14" t="s">
        <v>21</v>
      </c>
      <c r="E25" s="14" t="s">
        <v>31</v>
      </c>
      <c r="F25" s="45" t="s">
        <v>0</v>
      </c>
      <c r="G25" s="42" t="s">
        <v>46</v>
      </c>
      <c r="H25" s="53">
        <v>26</v>
      </c>
      <c r="I25" s="54">
        <v>59.090909090909093</v>
      </c>
    </row>
    <row r="26" spans="1:9" ht="24" customHeight="1" x14ac:dyDescent="0.25">
      <c r="A26" s="1">
        <v>15</v>
      </c>
      <c r="B26" s="12" t="s">
        <v>44</v>
      </c>
      <c r="C26" s="13" t="s">
        <v>38</v>
      </c>
      <c r="D26" s="14" t="s">
        <v>21</v>
      </c>
      <c r="E26" s="14" t="s">
        <v>22</v>
      </c>
      <c r="F26" s="45" t="s">
        <v>47</v>
      </c>
      <c r="G26" s="42" t="s">
        <v>46</v>
      </c>
      <c r="H26" s="53">
        <v>21</v>
      </c>
      <c r="I26" s="54">
        <v>47.727272727272727</v>
      </c>
    </row>
    <row r="27" spans="1:9" ht="24" customHeight="1" x14ac:dyDescent="0.25">
      <c r="A27" s="1">
        <v>16</v>
      </c>
      <c r="B27" s="12" t="s">
        <v>136</v>
      </c>
      <c r="C27" s="13" t="s">
        <v>80</v>
      </c>
      <c r="D27" s="14" t="s">
        <v>137</v>
      </c>
      <c r="E27" s="14" t="s">
        <v>31</v>
      </c>
      <c r="F27" s="45" t="s">
        <v>0</v>
      </c>
      <c r="G27" s="42" t="s">
        <v>46</v>
      </c>
      <c r="H27" s="53">
        <v>20</v>
      </c>
      <c r="I27" s="54">
        <v>45.454545454545453</v>
      </c>
    </row>
    <row r="28" spans="1:9" ht="24" customHeight="1" x14ac:dyDescent="0.25">
      <c r="A28" s="1" t="s">
        <v>152</v>
      </c>
      <c r="B28" s="12" t="s">
        <v>110</v>
      </c>
      <c r="C28" s="13" t="s">
        <v>111</v>
      </c>
      <c r="D28" s="14" t="s">
        <v>21</v>
      </c>
      <c r="E28" s="14" t="s">
        <v>22</v>
      </c>
      <c r="F28" s="45" t="s">
        <v>112</v>
      </c>
      <c r="G28" s="42" t="s">
        <v>46</v>
      </c>
      <c r="H28" s="53">
        <v>18</v>
      </c>
      <c r="I28" s="54">
        <v>40.909090909090914</v>
      </c>
    </row>
    <row r="29" spans="1:9" ht="24" customHeight="1" x14ac:dyDescent="0.25">
      <c r="A29" s="1" t="s">
        <v>152</v>
      </c>
      <c r="B29" s="12" t="s">
        <v>72</v>
      </c>
      <c r="C29" s="13" t="s">
        <v>103</v>
      </c>
      <c r="D29" s="14" t="s">
        <v>117</v>
      </c>
      <c r="E29" s="14" t="s">
        <v>31</v>
      </c>
      <c r="F29" s="45" t="s">
        <v>47</v>
      </c>
      <c r="G29" s="42" t="s">
        <v>46</v>
      </c>
      <c r="H29" s="53">
        <v>18</v>
      </c>
      <c r="I29" s="54">
        <v>40.909090909090914</v>
      </c>
    </row>
    <row r="30" spans="1:9" ht="23.25" customHeight="1" x14ac:dyDescent="0.25">
      <c r="A30" s="1">
        <v>19</v>
      </c>
      <c r="B30" s="12" t="s">
        <v>77</v>
      </c>
      <c r="C30" s="13" t="s">
        <v>135</v>
      </c>
      <c r="D30" s="14" t="s">
        <v>21</v>
      </c>
      <c r="E30" s="14" t="s">
        <v>26</v>
      </c>
      <c r="F30" s="45" t="s">
        <v>47</v>
      </c>
      <c r="G30" s="42" t="s">
        <v>46</v>
      </c>
      <c r="H30" s="53">
        <v>7</v>
      </c>
      <c r="I30" s="54">
        <v>15.909090909090908</v>
      </c>
    </row>
  </sheetData>
  <sortState xmlns:xlrd2="http://schemas.microsoft.com/office/spreadsheetml/2017/richdata2" ref="B12:I30">
    <sortCondition descending="1" ref="I12:I30"/>
  </sortState>
  <mergeCells count="3">
    <mergeCell ref="A1:I1"/>
    <mergeCell ref="A2:I2"/>
    <mergeCell ref="A10:I10"/>
  </mergeCells>
  <conditionalFormatting sqref="F12:F30">
    <cfRule type="cellIs" dxfId="55" priority="1" operator="equal">
      <formula>"ZENY"</formula>
    </cfRule>
    <cfRule type="cellIs" dxfId="54" priority="2" operator="equal">
      <formula>"ZENY"</formula>
    </cfRule>
    <cfRule type="cellIs" dxfId="53" priority="3" operator="equal">
      <formula>"SPRINGER"</formula>
    </cfRule>
    <cfRule type="cellIs" dxfId="52" priority="4" operator="equal">
      <formula>"JUNIOR"</formula>
    </cfRule>
    <cfRule type="cellIs" dxfId="51" priority="5" operator="equal">
      <formula>"PCP"</formula>
    </cfRule>
  </conditionalFormatting>
  <conditionalFormatting sqref="G12:G30">
    <cfRule type="cellIs" dxfId="50" priority="6" operator="equal">
      <formula>"NIE"</formula>
    </cfRule>
    <cfRule type="cellIs" dxfId="49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FE9B5-05FB-4C4E-B519-8689B1B8B23B}">
  <sheetPr>
    <pageSetUpPr fitToPage="1"/>
  </sheetPr>
  <dimension ref="A1:L35"/>
  <sheetViews>
    <sheetView zoomScaleNormal="100" workbookViewId="0">
      <selection activeCell="K13" sqref="K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6.140625" customWidth="1"/>
    <col min="9" max="9" width="4.85546875" bestFit="1" customWidth="1"/>
    <col min="10" max="10" width="6.5703125" bestFit="1" customWidth="1"/>
    <col min="11" max="11" width="11" customWidth="1"/>
  </cols>
  <sheetData>
    <row r="1" spans="1:12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61"/>
      <c r="K1" s="51"/>
      <c r="L1" s="51"/>
    </row>
    <row r="2" spans="1:12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61"/>
      <c r="K2" s="51"/>
      <c r="L2" s="51"/>
    </row>
    <row r="10" spans="1:12" ht="21" x14ac:dyDescent="0.35">
      <c r="A10" s="68" t="s">
        <v>176</v>
      </c>
      <c r="B10" s="68"/>
      <c r="C10" s="68"/>
      <c r="D10" s="68"/>
      <c r="E10" s="68"/>
      <c r="F10" s="68"/>
      <c r="G10" s="68"/>
      <c r="H10" s="68"/>
      <c r="I10" s="68"/>
      <c r="J10" s="69"/>
    </row>
    <row r="11" spans="1:12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3" t="s">
        <v>184</v>
      </c>
      <c r="I11" s="52" t="s">
        <v>101</v>
      </c>
      <c r="J11" s="52" t="s">
        <v>1</v>
      </c>
    </row>
    <row r="12" spans="1:12" ht="24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56" t="s">
        <v>46</v>
      </c>
      <c r="H12" s="56" t="s">
        <v>185</v>
      </c>
      <c r="I12" s="53">
        <v>44</v>
      </c>
      <c r="J12" s="54">
        <v>100</v>
      </c>
    </row>
    <row r="13" spans="1:12" ht="24" customHeight="1" x14ac:dyDescent="0.25">
      <c r="A13" s="46">
        <v>2</v>
      </c>
      <c r="B13" s="12" t="s">
        <v>19</v>
      </c>
      <c r="C13" s="13" t="s">
        <v>68</v>
      </c>
      <c r="D13" s="14" t="s">
        <v>67</v>
      </c>
      <c r="E13" s="14" t="s">
        <v>22</v>
      </c>
      <c r="F13" s="45" t="s">
        <v>0</v>
      </c>
      <c r="G13" s="56" t="s">
        <v>46</v>
      </c>
      <c r="H13" s="56" t="s">
        <v>185</v>
      </c>
      <c r="I13" s="53">
        <v>42</v>
      </c>
      <c r="J13" s="54">
        <v>95.454545454545453</v>
      </c>
      <c r="K13" t="s">
        <v>102</v>
      </c>
    </row>
    <row r="14" spans="1:12" ht="24" customHeight="1" x14ac:dyDescent="0.25">
      <c r="A14" s="48">
        <v>3</v>
      </c>
      <c r="B14" s="12" t="s">
        <v>30</v>
      </c>
      <c r="C14" s="13" t="s">
        <v>43</v>
      </c>
      <c r="D14" s="14" t="s">
        <v>75</v>
      </c>
      <c r="E14" s="14" t="s">
        <v>22</v>
      </c>
      <c r="F14" s="45" t="s">
        <v>0</v>
      </c>
      <c r="G14" s="56" t="s">
        <v>46</v>
      </c>
      <c r="H14" s="56" t="s">
        <v>185</v>
      </c>
      <c r="I14" s="53">
        <v>42</v>
      </c>
      <c r="J14" s="54">
        <v>95.454545454545453</v>
      </c>
      <c r="K14" t="s">
        <v>102</v>
      </c>
    </row>
    <row r="15" spans="1:12" ht="24" customHeight="1" x14ac:dyDescent="0.25">
      <c r="A15" s="1">
        <v>4</v>
      </c>
      <c r="B15" s="12" t="s">
        <v>154</v>
      </c>
      <c r="C15" s="13" t="s">
        <v>20</v>
      </c>
      <c r="D15" s="14" t="s">
        <v>21</v>
      </c>
      <c r="E15" s="14" t="s">
        <v>31</v>
      </c>
      <c r="F15" s="45" t="s">
        <v>0</v>
      </c>
      <c r="G15" s="56" t="s">
        <v>155</v>
      </c>
      <c r="H15" s="56" t="s">
        <v>186</v>
      </c>
      <c r="I15" s="53">
        <v>39</v>
      </c>
      <c r="J15" s="54">
        <v>88.63636363636364</v>
      </c>
    </row>
    <row r="16" spans="1:12" ht="24" customHeight="1" x14ac:dyDescent="0.25">
      <c r="A16" s="1" t="s">
        <v>177</v>
      </c>
      <c r="B16" s="12" t="s">
        <v>88</v>
      </c>
      <c r="C16" s="13" t="s">
        <v>68</v>
      </c>
      <c r="D16" s="14" t="s">
        <v>133</v>
      </c>
      <c r="E16" s="14" t="s">
        <v>31</v>
      </c>
      <c r="F16" s="45" t="s">
        <v>0</v>
      </c>
      <c r="G16" s="56" t="s">
        <v>46</v>
      </c>
      <c r="H16" s="56" t="s">
        <v>185</v>
      </c>
      <c r="I16" s="53">
        <v>37</v>
      </c>
      <c r="J16" s="54">
        <v>84.090909090909093</v>
      </c>
    </row>
    <row r="17" spans="1:10" ht="24" customHeight="1" x14ac:dyDescent="0.25">
      <c r="A17" s="1" t="s">
        <v>177</v>
      </c>
      <c r="B17" s="12" t="s">
        <v>156</v>
      </c>
      <c r="C17" s="13" t="s">
        <v>68</v>
      </c>
      <c r="D17" s="14" t="s">
        <v>157</v>
      </c>
      <c r="E17" s="14" t="s">
        <v>22</v>
      </c>
      <c r="F17" s="45" t="s">
        <v>0</v>
      </c>
      <c r="G17" s="56" t="s">
        <v>155</v>
      </c>
      <c r="H17" s="56" t="s">
        <v>186</v>
      </c>
      <c r="I17" s="53">
        <v>37</v>
      </c>
      <c r="J17" s="54">
        <v>84.090909090909093</v>
      </c>
    </row>
    <row r="18" spans="1:10" ht="24" customHeight="1" x14ac:dyDescent="0.25">
      <c r="A18" s="1" t="s">
        <v>177</v>
      </c>
      <c r="B18" s="12" t="s">
        <v>162</v>
      </c>
      <c r="C18" s="13" t="s">
        <v>163</v>
      </c>
      <c r="D18" s="14" t="s">
        <v>117</v>
      </c>
      <c r="E18" s="14" t="s">
        <v>164</v>
      </c>
      <c r="F18" s="45" t="s">
        <v>47</v>
      </c>
      <c r="G18" s="56" t="s">
        <v>155</v>
      </c>
      <c r="H18" s="56" t="s">
        <v>186</v>
      </c>
      <c r="I18" s="53">
        <v>37</v>
      </c>
      <c r="J18" s="54">
        <v>84.090909090909093</v>
      </c>
    </row>
    <row r="19" spans="1:10" ht="24" customHeight="1" x14ac:dyDescent="0.25">
      <c r="A19" s="1" t="s">
        <v>178</v>
      </c>
      <c r="B19" s="12" t="s">
        <v>48</v>
      </c>
      <c r="C19" s="13" t="s">
        <v>25</v>
      </c>
      <c r="D19" s="14" t="s">
        <v>21</v>
      </c>
      <c r="E19" s="14" t="s">
        <v>22</v>
      </c>
      <c r="F19" s="45" t="s">
        <v>0</v>
      </c>
      <c r="G19" s="56" t="s">
        <v>46</v>
      </c>
      <c r="H19" s="56" t="s">
        <v>185</v>
      </c>
      <c r="I19" s="53">
        <v>35</v>
      </c>
      <c r="J19" s="54">
        <v>79.545454545454547</v>
      </c>
    </row>
    <row r="20" spans="1:10" ht="24" customHeight="1" x14ac:dyDescent="0.25">
      <c r="A20" s="1" t="s">
        <v>178</v>
      </c>
      <c r="B20" s="12" t="s">
        <v>49</v>
      </c>
      <c r="C20" s="13" t="s">
        <v>25</v>
      </c>
      <c r="D20" s="14" t="s">
        <v>21</v>
      </c>
      <c r="E20" s="14" t="s">
        <v>50</v>
      </c>
      <c r="F20" s="45" t="s">
        <v>0</v>
      </c>
      <c r="G20" s="56" t="s">
        <v>46</v>
      </c>
      <c r="H20" s="56" t="s">
        <v>185</v>
      </c>
      <c r="I20" s="53">
        <v>35</v>
      </c>
      <c r="J20" s="54">
        <v>79.545454545454547</v>
      </c>
    </row>
    <row r="21" spans="1:10" ht="24" customHeight="1" x14ac:dyDescent="0.25">
      <c r="A21" s="1" t="s">
        <v>179</v>
      </c>
      <c r="B21" s="12" t="s">
        <v>79</v>
      </c>
      <c r="C21" s="13" t="s">
        <v>80</v>
      </c>
      <c r="D21" s="14" t="s">
        <v>81</v>
      </c>
      <c r="E21" s="14" t="s">
        <v>31</v>
      </c>
      <c r="F21" s="45" t="s">
        <v>0</v>
      </c>
      <c r="G21" s="56" t="s">
        <v>46</v>
      </c>
      <c r="H21" s="56" t="s">
        <v>185</v>
      </c>
      <c r="I21" s="53">
        <v>34</v>
      </c>
      <c r="J21" s="54">
        <v>77.272727272727266</v>
      </c>
    </row>
    <row r="22" spans="1:10" ht="24" customHeight="1" x14ac:dyDescent="0.25">
      <c r="A22" s="1" t="s">
        <v>179</v>
      </c>
      <c r="B22" s="12" t="s">
        <v>90</v>
      </c>
      <c r="C22" s="13" t="s">
        <v>20</v>
      </c>
      <c r="D22" s="14" t="s">
        <v>134</v>
      </c>
      <c r="E22" s="14" t="s">
        <v>31</v>
      </c>
      <c r="F22" s="45" t="s">
        <v>112</v>
      </c>
      <c r="G22" s="56" t="s">
        <v>46</v>
      </c>
      <c r="H22" s="56" t="s">
        <v>185</v>
      </c>
      <c r="I22" s="53">
        <v>34</v>
      </c>
      <c r="J22" s="54">
        <v>77.272727272727266</v>
      </c>
    </row>
    <row r="23" spans="1:10" ht="24" customHeight="1" x14ac:dyDescent="0.25">
      <c r="A23" s="1" t="s">
        <v>180</v>
      </c>
      <c r="B23" s="12" t="s">
        <v>55</v>
      </c>
      <c r="C23" s="13" t="s">
        <v>56</v>
      </c>
      <c r="D23" s="14" t="s">
        <v>57</v>
      </c>
      <c r="E23" s="14" t="s">
        <v>31</v>
      </c>
      <c r="F23" s="45" t="s">
        <v>0</v>
      </c>
      <c r="G23" s="56" t="s">
        <v>46</v>
      </c>
      <c r="H23" s="56" t="s">
        <v>185</v>
      </c>
      <c r="I23" s="53">
        <v>32</v>
      </c>
      <c r="J23" s="54">
        <v>72.727272727272734</v>
      </c>
    </row>
    <row r="24" spans="1:10" ht="24" customHeight="1" x14ac:dyDescent="0.25">
      <c r="A24" s="1" t="s">
        <v>180</v>
      </c>
      <c r="B24" s="12" t="s">
        <v>158</v>
      </c>
      <c r="C24" s="13" t="s">
        <v>159</v>
      </c>
      <c r="D24" s="14" t="s">
        <v>29</v>
      </c>
      <c r="E24" s="14" t="s">
        <v>31</v>
      </c>
      <c r="F24" s="45" t="s">
        <v>0</v>
      </c>
      <c r="G24" s="56" t="s">
        <v>155</v>
      </c>
      <c r="H24" s="56" t="s">
        <v>186</v>
      </c>
      <c r="I24" s="53">
        <v>32</v>
      </c>
      <c r="J24" s="54">
        <v>72.727272727272734</v>
      </c>
    </row>
    <row r="25" spans="1:10" ht="24" customHeight="1" x14ac:dyDescent="0.25">
      <c r="A25" s="1" t="s">
        <v>181</v>
      </c>
      <c r="B25" s="12" t="s">
        <v>104</v>
      </c>
      <c r="C25" s="13" t="s">
        <v>103</v>
      </c>
      <c r="D25" s="14" t="s">
        <v>106</v>
      </c>
      <c r="E25" s="14" t="s">
        <v>31</v>
      </c>
      <c r="F25" s="45" t="s">
        <v>47</v>
      </c>
      <c r="G25" s="56" t="s">
        <v>46</v>
      </c>
      <c r="H25" s="56" t="s">
        <v>185</v>
      </c>
      <c r="I25" s="53">
        <v>31</v>
      </c>
      <c r="J25" s="54">
        <v>70.454545454545453</v>
      </c>
    </row>
    <row r="26" spans="1:10" ht="24" customHeight="1" x14ac:dyDescent="0.25">
      <c r="A26" s="1" t="s">
        <v>182</v>
      </c>
      <c r="B26" s="12" t="s">
        <v>36</v>
      </c>
      <c r="C26" s="13" t="s">
        <v>37</v>
      </c>
      <c r="D26" s="14" t="s">
        <v>21</v>
      </c>
      <c r="E26" s="14" t="s">
        <v>31</v>
      </c>
      <c r="F26" s="45" t="s">
        <v>0</v>
      </c>
      <c r="G26" s="56" t="s">
        <v>46</v>
      </c>
      <c r="H26" s="56" t="s">
        <v>185</v>
      </c>
      <c r="I26" s="53">
        <v>31</v>
      </c>
      <c r="J26" s="54">
        <v>70.454545454545453</v>
      </c>
    </row>
    <row r="27" spans="1:10" ht="24" customHeight="1" x14ac:dyDescent="0.25">
      <c r="A27" s="1" t="s">
        <v>181</v>
      </c>
      <c r="B27" s="12" t="s">
        <v>165</v>
      </c>
      <c r="C27" s="13" t="s">
        <v>163</v>
      </c>
      <c r="D27" s="14" t="s">
        <v>117</v>
      </c>
      <c r="E27" s="14" t="s">
        <v>31</v>
      </c>
      <c r="F27" s="45" t="s">
        <v>47</v>
      </c>
      <c r="G27" s="56" t="s">
        <v>155</v>
      </c>
      <c r="H27" s="56" t="s">
        <v>186</v>
      </c>
      <c r="I27" s="53">
        <v>31</v>
      </c>
      <c r="J27" s="54">
        <v>70.454545454545453</v>
      </c>
    </row>
    <row r="28" spans="1:10" ht="23.25" customHeight="1" x14ac:dyDescent="0.25">
      <c r="A28" s="1">
        <v>17</v>
      </c>
      <c r="B28" s="12" t="s">
        <v>41</v>
      </c>
      <c r="C28" s="13" t="s">
        <v>32</v>
      </c>
      <c r="D28" s="14" t="s">
        <v>21</v>
      </c>
      <c r="E28" s="14" t="s">
        <v>22</v>
      </c>
      <c r="F28" s="45" t="s">
        <v>0</v>
      </c>
      <c r="G28" s="56" t="s">
        <v>46</v>
      </c>
      <c r="H28" s="56" t="s">
        <v>185</v>
      </c>
      <c r="I28" s="53">
        <v>30</v>
      </c>
      <c r="J28" s="54">
        <v>68.181818181818173</v>
      </c>
    </row>
    <row r="29" spans="1:10" ht="22.5" customHeight="1" x14ac:dyDescent="0.25">
      <c r="A29" s="1" t="s">
        <v>183</v>
      </c>
      <c r="B29" s="12" t="s">
        <v>110</v>
      </c>
      <c r="C29" s="13" t="s">
        <v>111</v>
      </c>
      <c r="D29" s="14" t="s">
        <v>21</v>
      </c>
      <c r="E29" s="14" t="s">
        <v>22</v>
      </c>
      <c r="F29" s="45" t="s">
        <v>112</v>
      </c>
      <c r="G29" s="56" t="s">
        <v>46</v>
      </c>
      <c r="H29" s="56" t="s">
        <v>185</v>
      </c>
      <c r="I29" s="53">
        <v>29</v>
      </c>
      <c r="J29" s="54">
        <v>65.909090909090907</v>
      </c>
    </row>
    <row r="30" spans="1:10" ht="22.5" customHeight="1" x14ac:dyDescent="0.25">
      <c r="A30" s="1" t="s">
        <v>183</v>
      </c>
      <c r="B30" s="12" t="s">
        <v>109</v>
      </c>
      <c r="C30" s="13" t="s">
        <v>80</v>
      </c>
      <c r="D30" s="14" t="s">
        <v>106</v>
      </c>
      <c r="E30" s="14" t="s">
        <v>31</v>
      </c>
      <c r="F30" s="45" t="s">
        <v>0</v>
      </c>
      <c r="G30" s="56" t="s">
        <v>46</v>
      </c>
      <c r="H30" s="56" t="s">
        <v>185</v>
      </c>
      <c r="I30" s="53">
        <v>29</v>
      </c>
      <c r="J30" s="54">
        <v>65.909090909090907</v>
      </c>
    </row>
    <row r="31" spans="1:10" ht="22.5" customHeight="1" x14ac:dyDescent="0.25">
      <c r="A31" s="1">
        <v>20</v>
      </c>
      <c r="B31" s="12" t="s">
        <v>72</v>
      </c>
      <c r="C31" s="13" t="s">
        <v>103</v>
      </c>
      <c r="D31" s="14" t="s">
        <v>117</v>
      </c>
      <c r="E31" s="14" t="s">
        <v>31</v>
      </c>
      <c r="F31" s="45" t="s">
        <v>47</v>
      </c>
      <c r="G31" s="56" t="s">
        <v>46</v>
      </c>
      <c r="H31" s="56" t="s">
        <v>185</v>
      </c>
      <c r="I31" s="53">
        <v>25</v>
      </c>
      <c r="J31" s="54">
        <v>56.81818181818182</v>
      </c>
    </row>
    <row r="32" spans="1:10" ht="22.5" customHeight="1" x14ac:dyDescent="0.25">
      <c r="A32" s="1">
        <v>21</v>
      </c>
      <c r="B32" s="12" t="s">
        <v>160</v>
      </c>
      <c r="C32" s="13" t="s">
        <v>95</v>
      </c>
      <c r="D32" s="14" t="s">
        <v>161</v>
      </c>
      <c r="E32" s="14" t="s">
        <v>31</v>
      </c>
      <c r="F32" s="45" t="s">
        <v>0</v>
      </c>
      <c r="G32" s="56" t="s">
        <v>46</v>
      </c>
      <c r="H32" s="56" t="s">
        <v>185</v>
      </c>
      <c r="I32" s="53">
        <v>23</v>
      </c>
      <c r="J32" s="54">
        <v>52.272727272727273</v>
      </c>
    </row>
    <row r="33" spans="1:10" ht="22.5" customHeight="1" x14ac:dyDescent="0.25">
      <c r="A33" s="1">
        <v>22</v>
      </c>
      <c r="B33" s="12" t="s">
        <v>82</v>
      </c>
      <c r="C33" s="13" t="s">
        <v>83</v>
      </c>
      <c r="D33" s="14" t="s">
        <v>29</v>
      </c>
      <c r="E33" s="14" t="s">
        <v>31</v>
      </c>
      <c r="F33" s="45" t="s">
        <v>0</v>
      </c>
      <c r="G33" s="56" t="s">
        <v>46</v>
      </c>
      <c r="H33" s="56" t="s">
        <v>185</v>
      </c>
      <c r="I33" s="53">
        <v>22</v>
      </c>
      <c r="J33" s="54">
        <v>50</v>
      </c>
    </row>
    <row r="34" spans="1:10" ht="22.5" customHeight="1" x14ac:dyDescent="0.25">
      <c r="A34" s="1">
        <v>23</v>
      </c>
      <c r="B34" s="12" t="s">
        <v>39</v>
      </c>
      <c r="C34" s="13" t="s">
        <v>69</v>
      </c>
      <c r="D34" s="14" t="s">
        <v>70</v>
      </c>
      <c r="E34" s="14" t="s">
        <v>31</v>
      </c>
      <c r="F34" s="45" t="s">
        <v>0</v>
      </c>
      <c r="G34" s="56" t="s">
        <v>46</v>
      </c>
      <c r="H34" s="56" t="s">
        <v>185</v>
      </c>
      <c r="I34" s="53">
        <v>21</v>
      </c>
      <c r="J34" s="54">
        <v>47.727272727272727</v>
      </c>
    </row>
    <row r="35" spans="1:10" ht="22.5" customHeight="1" x14ac:dyDescent="0.25">
      <c r="A35" s="1">
        <v>24</v>
      </c>
      <c r="B35" s="12" t="s">
        <v>89</v>
      </c>
      <c r="C35" s="13" t="s">
        <v>138</v>
      </c>
      <c r="D35" s="14" t="s">
        <v>139</v>
      </c>
      <c r="E35" s="14" t="s">
        <v>31</v>
      </c>
      <c r="F35" s="45" t="s">
        <v>0</v>
      </c>
      <c r="G35" s="56" t="s">
        <v>46</v>
      </c>
      <c r="H35" s="56" t="s">
        <v>185</v>
      </c>
      <c r="I35" s="53">
        <v>14</v>
      </c>
      <c r="J35" s="54">
        <v>31.818181818181817</v>
      </c>
    </row>
  </sheetData>
  <sortState xmlns:xlrd2="http://schemas.microsoft.com/office/spreadsheetml/2017/richdata2" ref="B12:J35">
    <sortCondition descending="1" ref="I12:I35"/>
  </sortState>
  <mergeCells count="3">
    <mergeCell ref="A1:J1"/>
    <mergeCell ref="A2:J2"/>
    <mergeCell ref="A10:J10"/>
  </mergeCells>
  <conditionalFormatting sqref="F12:F35">
    <cfRule type="cellIs" dxfId="48" priority="1" operator="equal">
      <formula>"ZENY"</formula>
    </cfRule>
    <cfRule type="cellIs" dxfId="47" priority="2" operator="equal">
      <formula>"ZENY"</formula>
    </cfRule>
    <cfRule type="cellIs" dxfId="46" priority="3" operator="equal">
      <formula>"SPRINGER"</formula>
    </cfRule>
    <cfRule type="cellIs" dxfId="45" priority="4" operator="equal">
      <formula>"JUNIOR"</formula>
    </cfRule>
    <cfRule type="cellIs" dxfId="44" priority="5" operator="equal">
      <formula>"PCP"</formula>
    </cfRule>
  </conditionalFormatting>
  <conditionalFormatting sqref="G12:H35">
    <cfRule type="cellIs" dxfId="43" priority="6" operator="equal">
      <formula>"NIE"</formula>
    </cfRule>
    <cfRule type="cellIs" dxfId="42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6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DF86F-0448-4F70-90E4-85B57D6C5AAE}">
  <sheetPr>
    <pageSetUpPr fitToPage="1"/>
  </sheetPr>
  <dimension ref="A1:L35"/>
  <sheetViews>
    <sheetView zoomScaleNormal="100" workbookViewId="0">
      <selection activeCell="M14" sqref="M1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6.140625" customWidth="1"/>
    <col min="9" max="9" width="4.85546875" bestFit="1" customWidth="1"/>
    <col min="10" max="10" width="6.5703125" bestFit="1" customWidth="1"/>
  </cols>
  <sheetData>
    <row r="1" spans="1:12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61"/>
      <c r="K1" s="51"/>
      <c r="L1" s="51"/>
    </row>
    <row r="2" spans="1:12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61"/>
      <c r="K2" s="51"/>
      <c r="L2" s="51"/>
    </row>
    <row r="10" spans="1:12" ht="21" x14ac:dyDescent="0.35">
      <c r="A10" s="68" t="s">
        <v>187</v>
      </c>
      <c r="B10" s="68"/>
      <c r="C10" s="68"/>
      <c r="D10" s="68"/>
      <c r="E10" s="68"/>
      <c r="F10" s="68"/>
      <c r="G10" s="68"/>
      <c r="H10" s="68"/>
      <c r="I10" s="68"/>
      <c r="J10" s="69"/>
    </row>
    <row r="11" spans="1:12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3" t="s">
        <v>184</v>
      </c>
      <c r="I11" s="52" t="s">
        <v>101</v>
      </c>
      <c r="J11" s="52" t="s">
        <v>1</v>
      </c>
    </row>
    <row r="12" spans="1:12" ht="24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56" t="s">
        <v>46</v>
      </c>
      <c r="H12" s="56" t="s">
        <v>185</v>
      </c>
      <c r="I12" s="53">
        <v>48</v>
      </c>
      <c r="J12" s="54">
        <v>100</v>
      </c>
    </row>
    <row r="13" spans="1:12" ht="24" customHeight="1" x14ac:dyDescent="0.25">
      <c r="A13" s="46">
        <v>2</v>
      </c>
      <c r="B13" s="12" t="s">
        <v>19</v>
      </c>
      <c r="C13" s="13" t="s">
        <v>68</v>
      </c>
      <c r="D13" s="14" t="s">
        <v>67</v>
      </c>
      <c r="E13" s="14" t="s">
        <v>22</v>
      </c>
      <c r="F13" s="45" t="s">
        <v>0</v>
      </c>
      <c r="G13" s="56" t="s">
        <v>46</v>
      </c>
      <c r="H13" s="56" t="s">
        <v>185</v>
      </c>
      <c r="I13" s="53">
        <v>46</v>
      </c>
      <c r="J13" s="54">
        <v>95.833333333333343</v>
      </c>
    </row>
    <row r="14" spans="1:12" ht="24" customHeight="1" x14ac:dyDescent="0.25">
      <c r="A14" s="48">
        <v>3</v>
      </c>
      <c r="B14" s="12" t="s">
        <v>23</v>
      </c>
      <c r="C14" s="13" t="s">
        <v>68</v>
      </c>
      <c r="D14" s="14" t="s">
        <v>67</v>
      </c>
      <c r="E14" s="14" t="s">
        <v>22</v>
      </c>
      <c r="F14" s="45" t="s">
        <v>0</v>
      </c>
      <c r="G14" s="56" t="s">
        <v>46</v>
      </c>
      <c r="H14" s="56" t="s">
        <v>185</v>
      </c>
      <c r="I14" s="53">
        <v>44</v>
      </c>
      <c r="J14" s="54">
        <v>91.666666666666657</v>
      </c>
    </row>
    <row r="15" spans="1:12" ht="24" customHeight="1" x14ac:dyDescent="0.25">
      <c r="A15" s="1">
        <v>4</v>
      </c>
      <c r="B15" s="12" t="s">
        <v>156</v>
      </c>
      <c r="C15" s="13" t="s">
        <v>68</v>
      </c>
      <c r="D15" s="14" t="s">
        <v>157</v>
      </c>
      <c r="E15" s="14" t="s">
        <v>22</v>
      </c>
      <c r="F15" s="45" t="s">
        <v>0</v>
      </c>
      <c r="G15" s="56" t="s">
        <v>155</v>
      </c>
      <c r="H15" s="56" t="s">
        <v>186</v>
      </c>
      <c r="I15" s="53">
        <v>44</v>
      </c>
      <c r="J15" s="54">
        <v>91.666666666666657</v>
      </c>
    </row>
    <row r="16" spans="1:12" ht="24" customHeight="1" x14ac:dyDescent="0.25">
      <c r="A16" s="1">
        <v>5</v>
      </c>
      <c r="B16" s="12" t="s">
        <v>165</v>
      </c>
      <c r="C16" s="13" t="s">
        <v>163</v>
      </c>
      <c r="D16" s="14" t="s">
        <v>117</v>
      </c>
      <c r="E16" s="14" t="s">
        <v>31</v>
      </c>
      <c r="F16" s="45" t="s">
        <v>47</v>
      </c>
      <c r="G16" s="56" t="s">
        <v>155</v>
      </c>
      <c r="H16" s="56" t="s">
        <v>186</v>
      </c>
      <c r="I16" s="53">
        <v>43</v>
      </c>
      <c r="J16" s="54">
        <v>89.583333333333343</v>
      </c>
    </row>
    <row r="17" spans="1:10" ht="24" customHeight="1" x14ac:dyDescent="0.25">
      <c r="A17" s="1">
        <v>6</v>
      </c>
      <c r="B17" s="12" t="s">
        <v>166</v>
      </c>
      <c r="C17" s="13" t="s">
        <v>167</v>
      </c>
      <c r="D17" s="14" t="s">
        <v>168</v>
      </c>
      <c r="E17" s="14" t="s">
        <v>31</v>
      </c>
      <c r="F17" s="45" t="s">
        <v>0</v>
      </c>
      <c r="G17" s="56" t="s">
        <v>155</v>
      </c>
      <c r="H17" s="56" t="s">
        <v>186</v>
      </c>
      <c r="I17" s="53">
        <v>42</v>
      </c>
      <c r="J17" s="54">
        <v>87.5</v>
      </c>
    </row>
    <row r="18" spans="1:10" ht="24" customHeight="1" x14ac:dyDescent="0.25">
      <c r="A18" s="1" t="s">
        <v>188</v>
      </c>
      <c r="B18" s="12" t="s">
        <v>104</v>
      </c>
      <c r="C18" s="13" t="s">
        <v>103</v>
      </c>
      <c r="D18" s="14" t="s">
        <v>106</v>
      </c>
      <c r="E18" s="14" t="s">
        <v>31</v>
      </c>
      <c r="F18" s="45" t="s">
        <v>47</v>
      </c>
      <c r="G18" s="56" t="s">
        <v>46</v>
      </c>
      <c r="H18" s="56" t="s">
        <v>185</v>
      </c>
      <c r="I18" s="53">
        <v>39</v>
      </c>
      <c r="J18" s="54">
        <v>81.25</v>
      </c>
    </row>
    <row r="19" spans="1:10" ht="24" customHeight="1" x14ac:dyDescent="0.25">
      <c r="A19" s="1" t="s">
        <v>188</v>
      </c>
      <c r="B19" s="12" t="s">
        <v>79</v>
      </c>
      <c r="C19" s="13" t="s">
        <v>80</v>
      </c>
      <c r="D19" s="14" t="s">
        <v>81</v>
      </c>
      <c r="E19" s="14" t="s">
        <v>31</v>
      </c>
      <c r="F19" s="45" t="s">
        <v>0</v>
      </c>
      <c r="G19" s="56" t="s">
        <v>46</v>
      </c>
      <c r="H19" s="56" t="s">
        <v>185</v>
      </c>
      <c r="I19" s="53">
        <v>39</v>
      </c>
      <c r="J19" s="54">
        <v>81.25</v>
      </c>
    </row>
    <row r="20" spans="1:10" ht="24" customHeight="1" x14ac:dyDescent="0.25">
      <c r="A20" s="1" t="s">
        <v>188</v>
      </c>
      <c r="B20" s="12" t="s">
        <v>88</v>
      </c>
      <c r="C20" s="13" t="s">
        <v>68</v>
      </c>
      <c r="D20" s="14" t="s">
        <v>133</v>
      </c>
      <c r="E20" s="14" t="s">
        <v>31</v>
      </c>
      <c r="F20" s="45" t="s">
        <v>0</v>
      </c>
      <c r="G20" s="56" t="s">
        <v>46</v>
      </c>
      <c r="H20" s="56" t="s">
        <v>185</v>
      </c>
      <c r="I20" s="53">
        <v>39</v>
      </c>
      <c r="J20" s="54">
        <v>81.25</v>
      </c>
    </row>
    <row r="21" spans="1:10" ht="24" customHeight="1" x14ac:dyDescent="0.25">
      <c r="A21" s="1" t="s">
        <v>189</v>
      </c>
      <c r="B21" s="12" t="s">
        <v>48</v>
      </c>
      <c r="C21" s="13" t="s">
        <v>25</v>
      </c>
      <c r="D21" s="14" t="s">
        <v>21</v>
      </c>
      <c r="E21" s="14" t="s">
        <v>22</v>
      </c>
      <c r="F21" s="45" t="s">
        <v>0</v>
      </c>
      <c r="G21" s="56" t="s">
        <v>46</v>
      </c>
      <c r="H21" s="56" t="s">
        <v>185</v>
      </c>
      <c r="I21" s="53">
        <v>38</v>
      </c>
      <c r="J21" s="54">
        <v>79.166666666666657</v>
      </c>
    </row>
    <row r="22" spans="1:10" ht="24" customHeight="1" x14ac:dyDescent="0.25">
      <c r="A22" s="1" t="s">
        <v>189</v>
      </c>
      <c r="B22" s="12" t="s">
        <v>30</v>
      </c>
      <c r="C22" s="13" t="s">
        <v>43</v>
      </c>
      <c r="D22" s="14" t="s">
        <v>75</v>
      </c>
      <c r="E22" s="14" t="s">
        <v>22</v>
      </c>
      <c r="F22" s="45" t="s">
        <v>0</v>
      </c>
      <c r="G22" s="56" t="s">
        <v>46</v>
      </c>
      <c r="H22" s="56" t="s">
        <v>186</v>
      </c>
      <c r="I22" s="53">
        <v>38</v>
      </c>
      <c r="J22" s="54">
        <v>79.166666666666657</v>
      </c>
    </row>
    <row r="23" spans="1:10" ht="24" customHeight="1" x14ac:dyDescent="0.25">
      <c r="A23" s="1" t="s">
        <v>189</v>
      </c>
      <c r="B23" s="12" t="s">
        <v>49</v>
      </c>
      <c r="C23" s="13" t="s">
        <v>25</v>
      </c>
      <c r="D23" s="14" t="s">
        <v>21</v>
      </c>
      <c r="E23" s="14" t="s">
        <v>50</v>
      </c>
      <c r="F23" s="45" t="s">
        <v>0</v>
      </c>
      <c r="G23" s="56" t="s">
        <v>46</v>
      </c>
      <c r="H23" s="56" t="s">
        <v>185</v>
      </c>
      <c r="I23" s="53">
        <v>38</v>
      </c>
      <c r="J23" s="54">
        <v>79.166666666666657</v>
      </c>
    </row>
    <row r="24" spans="1:10" ht="24" customHeight="1" x14ac:dyDescent="0.25">
      <c r="A24" s="1">
        <v>13</v>
      </c>
      <c r="B24" s="12" t="s">
        <v>55</v>
      </c>
      <c r="C24" s="13" t="s">
        <v>56</v>
      </c>
      <c r="D24" s="14" t="s">
        <v>57</v>
      </c>
      <c r="E24" s="14" t="s">
        <v>31</v>
      </c>
      <c r="F24" s="45" t="s">
        <v>0</v>
      </c>
      <c r="G24" s="56" t="s">
        <v>46</v>
      </c>
      <c r="H24" s="56" t="s">
        <v>185</v>
      </c>
      <c r="I24" s="53">
        <v>37</v>
      </c>
      <c r="J24" s="54">
        <v>77.083333333333343</v>
      </c>
    </row>
    <row r="25" spans="1:10" ht="24" customHeight="1" x14ac:dyDescent="0.25">
      <c r="A25" s="1" t="s">
        <v>123</v>
      </c>
      <c r="B25" s="12" t="s">
        <v>82</v>
      </c>
      <c r="C25" s="13" t="s">
        <v>83</v>
      </c>
      <c r="D25" s="14" t="s">
        <v>29</v>
      </c>
      <c r="E25" s="14" t="s">
        <v>31</v>
      </c>
      <c r="F25" s="45" t="s">
        <v>0</v>
      </c>
      <c r="G25" s="56" t="s">
        <v>46</v>
      </c>
      <c r="H25" s="56" t="s">
        <v>185</v>
      </c>
      <c r="I25" s="53">
        <v>32</v>
      </c>
      <c r="J25" s="54">
        <v>66.666666666666657</v>
      </c>
    </row>
    <row r="26" spans="1:10" ht="23.25" customHeight="1" x14ac:dyDescent="0.25">
      <c r="A26" s="1" t="s">
        <v>123</v>
      </c>
      <c r="B26" s="12" t="s">
        <v>90</v>
      </c>
      <c r="C26" s="13" t="s">
        <v>20</v>
      </c>
      <c r="D26" s="14" t="s">
        <v>134</v>
      </c>
      <c r="E26" s="14" t="s">
        <v>31</v>
      </c>
      <c r="F26" s="45" t="s">
        <v>112</v>
      </c>
      <c r="G26" s="56" t="s">
        <v>46</v>
      </c>
      <c r="H26" s="56" t="s">
        <v>185</v>
      </c>
      <c r="I26" s="53">
        <v>32</v>
      </c>
      <c r="J26" s="54">
        <v>66.666666666666657</v>
      </c>
    </row>
    <row r="27" spans="1:10" ht="22.5" customHeight="1" x14ac:dyDescent="0.25">
      <c r="A27" s="1">
        <v>16</v>
      </c>
      <c r="B27" s="12" t="s">
        <v>36</v>
      </c>
      <c r="C27" s="13" t="s">
        <v>37</v>
      </c>
      <c r="D27" s="14" t="s">
        <v>21</v>
      </c>
      <c r="E27" s="14" t="s">
        <v>31</v>
      </c>
      <c r="F27" s="45" t="s">
        <v>0</v>
      </c>
      <c r="G27" s="56" t="s">
        <v>46</v>
      </c>
      <c r="H27" s="56" t="s">
        <v>186</v>
      </c>
      <c r="I27" s="53">
        <v>31</v>
      </c>
      <c r="J27" s="54">
        <v>64.583333333333343</v>
      </c>
    </row>
    <row r="28" spans="1:10" ht="22.5" customHeight="1" x14ac:dyDescent="0.25">
      <c r="A28" s="1">
        <v>17</v>
      </c>
      <c r="B28" s="12" t="s">
        <v>72</v>
      </c>
      <c r="C28" s="13" t="s">
        <v>103</v>
      </c>
      <c r="D28" s="14" t="s">
        <v>117</v>
      </c>
      <c r="E28" s="14" t="s">
        <v>31</v>
      </c>
      <c r="F28" s="45" t="s">
        <v>47</v>
      </c>
      <c r="G28" s="56" t="s">
        <v>46</v>
      </c>
      <c r="H28" s="56" t="s">
        <v>185</v>
      </c>
      <c r="I28" s="53">
        <v>30</v>
      </c>
      <c r="J28" s="54">
        <v>62.5</v>
      </c>
    </row>
    <row r="29" spans="1:10" ht="22.5" customHeight="1" x14ac:dyDescent="0.25">
      <c r="A29" s="1" t="s">
        <v>183</v>
      </c>
      <c r="B29" s="12" t="s">
        <v>110</v>
      </c>
      <c r="C29" s="13" t="s">
        <v>111</v>
      </c>
      <c r="D29" s="14" t="s">
        <v>21</v>
      </c>
      <c r="E29" s="14" t="s">
        <v>22</v>
      </c>
      <c r="F29" s="45" t="s">
        <v>112</v>
      </c>
      <c r="G29" s="56" t="s">
        <v>46</v>
      </c>
      <c r="H29" s="56" t="s">
        <v>186</v>
      </c>
      <c r="I29" s="53">
        <v>29</v>
      </c>
      <c r="J29" s="54">
        <v>60.416666666666664</v>
      </c>
    </row>
    <row r="30" spans="1:10" ht="22.5" customHeight="1" x14ac:dyDescent="0.25">
      <c r="A30" s="1" t="s">
        <v>183</v>
      </c>
      <c r="B30" s="12" t="s">
        <v>160</v>
      </c>
      <c r="C30" s="13" t="s">
        <v>95</v>
      </c>
      <c r="D30" s="14" t="s">
        <v>161</v>
      </c>
      <c r="E30" s="14" t="s">
        <v>31</v>
      </c>
      <c r="F30" s="45" t="s">
        <v>0</v>
      </c>
      <c r="G30" s="56" t="s">
        <v>46</v>
      </c>
      <c r="H30" s="56" t="s">
        <v>185</v>
      </c>
      <c r="I30" s="53">
        <v>29</v>
      </c>
      <c r="J30" s="54">
        <v>60.416666666666664</v>
      </c>
    </row>
    <row r="31" spans="1:10" ht="21.75" customHeight="1" x14ac:dyDescent="0.25">
      <c r="A31" s="1">
        <v>20</v>
      </c>
      <c r="B31" s="12" t="s">
        <v>41</v>
      </c>
      <c r="C31" s="13" t="s">
        <v>32</v>
      </c>
      <c r="D31" s="14" t="s">
        <v>21</v>
      </c>
      <c r="E31" s="14" t="s">
        <v>22</v>
      </c>
      <c r="F31" s="45" t="s">
        <v>0</v>
      </c>
      <c r="G31" s="56" t="s">
        <v>46</v>
      </c>
      <c r="H31" s="56" t="s">
        <v>185</v>
      </c>
      <c r="I31" s="53">
        <v>28</v>
      </c>
      <c r="J31" s="54">
        <v>58.333333333333336</v>
      </c>
    </row>
    <row r="32" spans="1:10" ht="21.75" customHeight="1" x14ac:dyDescent="0.25">
      <c r="A32" s="1">
        <v>21</v>
      </c>
      <c r="B32" s="12" t="s">
        <v>39</v>
      </c>
      <c r="C32" s="13" t="s">
        <v>69</v>
      </c>
      <c r="D32" s="14" t="s">
        <v>70</v>
      </c>
      <c r="E32" s="14" t="s">
        <v>31</v>
      </c>
      <c r="F32" s="45" t="s">
        <v>0</v>
      </c>
      <c r="G32" s="56" t="s">
        <v>46</v>
      </c>
      <c r="H32" s="56" t="s">
        <v>185</v>
      </c>
      <c r="I32" s="53">
        <v>27</v>
      </c>
      <c r="J32" s="54">
        <v>56.25</v>
      </c>
    </row>
    <row r="33" spans="1:10" ht="21.75" customHeight="1" x14ac:dyDescent="0.25">
      <c r="A33" s="1">
        <v>22</v>
      </c>
      <c r="B33" s="12" t="s">
        <v>173</v>
      </c>
      <c r="C33" s="13" t="s">
        <v>174</v>
      </c>
      <c r="D33" s="14" t="s">
        <v>175</v>
      </c>
      <c r="E33" s="14" t="s">
        <v>164</v>
      </c>
      <c r="F33" s="45" t="s">
        <v>47</v>
      </c>
      <c r="G33" s="56" t="s">
        <v>46</v>
      </c>
      <c r="H33" s="56" t="s">
        <v>185</v>
      </c>
      <c r="I33" s="53">
        <v>13</v>
      </c>
      <c r="J33" s="54">
        <v>27.083333333333332</v>
      </c>
    </row>
    <row r="34" spans="1:10" ht="21.75" customHeight="1" x14ac:dyDescent="0.25">
      <c r="A34" s="1">
        <v>23</v>
      </c>
      <c r="B34" s="12" t="s">
        <v>89</v>
      </c>
      <c r="C34" s="13" t="s">
        <v>138</v>
      </c>
      <c r="D34" s="14" t="s">
        <v>139</v>
      </c>
      <c r="E34" s="14" t="s">
        <v>31</v>
      </c>
      <c r="F34" s="45" t="s">
        <v>0</v>
      </c>
      <c r="G34" s="56" t="s">
        <v>46</v>
      </c>
      <c r="H34" s="56" t="s">
        <v>185</v>
      </c>
      <c r="I34" s="53">
        <v>11</v>
      </c>
      <c r="J34" s="54">
        <v>22.916666666666664</v>
      </c>
    </row>
    <row r="35" spans="1:10" ht="21.75" customHeight="1" x14ac:dyDescent="0.25">
      <c r="A35" s="1">
        <v>24</v>
      </c>
      <c r="B35" s="12" t="s">
        <v>169</v>
      </c>
      <c r="C35" s="13" t="s">
        <v>170</v>
      </c>
      <c r="D35" s="14" t="s">
        <v>171</v>
      </c>
      <c r="E35" s="14" t="s">
        <v>172</v>
      </c>
      <c r="F35" s="45" t="s">
        <v>0</v>
      </c>
      <c r="G35" s="56" t="s">
        <v>155</v>
      </c>
      <c r="H35" s="56" t="s">
        <v>185</v>
      </c>
      <c r="I35" s="53">
        <v>6</v>
      </c>
      <c r="J35" s="54">
        <v>12.5</v>
      </c>
    </row>
  </sheetData>
  <sortState xmlns:xlrd2="http://schemas.microsoft.com/office/spreadsheetml/2017/richdata2" ref="B12:J35">
    <sortCondition descending="1" ref="J12:J35"/>
  </sortState>
  <mergeCells count="3">
    <mergeCell ref="A1:J1"/>
    <mergeCell ref="A2:J2"/>
    <mergeCell ref="A10:J10"/>
  </mergeCells>
  <conditionalFormatting sqref="F12:F35">
    <cfRule type="cellIs" dxfId="41" priority="3" operator="equal">
      <formula>"ZENY"</formula>
    </cfRule>
    <cfRule type="cellIs" dxfId="40" priority="4" operator="equal">
      <formula>"ZENY"</formula>
    </cfRule>
    <cfRule type="cellIs" dxfId="39" priority="5" operator="equal">
      <formula>"SPRINGER"</formula>
    </cfRule>
    <cfRule type="cellIs" dxfId="38" priority="6" operator="equal">
      <formula>"JUNIOR"</formula>
    </cfRule>
    <cfRule type="cellIs" dxfId="37" priority="7" operator="equal">
      <formula>"PCP"</formula>
    </cfRule>
  </conditionalFormatting>
  <conditionalFormatting sqref="G12:H35">
    <cfRule type="cellIs" dxfId="36" priority="8" operator="equal">
      <formula>"NIE"</formula>
    </cfRule>
    <cfRule type="cellIs" dxfId="35" priority="9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EF4E-39B1-410B-9442-32F7988AB96A}">
  <sheetPr>
    <pageSetUpPr fitToPage="1"/>
  </sheetPr>
  <dimension ref="A1:L28"/>
  <sheetViews>
    <sheetView zoomScaleNormal="100" workbookViewId="0">
      <selection activeCell="L6" sqref="L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6.140625" customWidth="1"/>
    <col min="9" max="9" width="4.85546875" bestFit="1" customWidth="1"/>
    <col min="10" max="10" width="6.5703125" bestFit="1" customWidth="1"/>
    <col min="11" max="11" width="11" customWidth="1"/>
  </cols>
  <sheetData>
    <row r="1" spans="1:12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61"/>
      <c r="K1" s="51"/>
      <c r="L1" s="51"/>
    </row>
    <row r="2" spans="1:12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61"/>
      <c r="K2" s="51"/>
      <c r="L2" s="51"/>
    </row>
    <row r="10" spans="1:12" ht="21" x14ac:dyDescent="0.35">
      <c r="A10" s="68" t="s">
        <v>194</v>
      </c>
      <c r="B10" s="68"/>
      <c r="C10" s="68"/>
      <c r="D10" s="68"/>
      <c r="E10" s="68"/>
      <c r="F10" s="68"/>
      <c r="G10" s="68"/>
      <c r="H10" s="68"/>
      <c r="I10" s="68"/>
      <c r="J10" s="69"/>
    </row>
    <row r="11" spans="1:12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3" t="s">
        <v>184</v>
      </c>
      <c r="I11" s="52" t="s">
        <v>101</v>
      </c>
      <c r="J11" s="52" t="s">
        <v>1</v>
      </c>
    </row>
    <row r="12" spans="1:12" ht="24" customHeight="1" x14ac:dyDescent="0.25">
      <c r="A12" s="46">
        <v>1</v>
      </c>
      <c r="B12" s="12" t="s">
        <v>19</v>
      </c>
      <c r="C12" s="13" t="s">
        <v>68</v>
      </c>
      <c r="D12" s="14" t="s">
        <v>67</v>
      </c>
      <c r="E12" s="14" t="s">
        <v>22</v>
      </c>
      <c r="F12" s="45" t="s">
        <v>0</v>
      </c>
      <c r="G12" s="56" t="s">
        <v>46</v>
      </c>
      <c r="H12" s="56" t="s">
        <v>185</v>
      </c>
      <c r="I12" s="53">
        <v>48</v>
      </c>
      <c r="J12" s="54">
        <v>100</v>
      </c>
    </row>
    <row r="13" spans="1:12" ht="24" customHeight="1" x14ac:dyDescent="0.25">
      <c r="A13" s="46">
        <v>2</v>
      </c>
      <c r="B13" s="12" t="s">
        <v>24</v>
      </c>
      <c r="C13" s="13" t="s">
        <v>25</v>
      </c>
      <c r="D13" s="14" t="s">
        <v>21</v>
      </c>
      <c r="E13" s="14" t="s">
        <v>26</v>
      </c>
      <c r="F13" s="45" t="s">
        <v>0</v>
      </c>
      <c r="G13" s="56" t="s">
        <v>46</v>
      </c>
      <c r="H13" s="56" t="s">
        <v>185</v>
      </c>
      <c r="I13" s="53">
        <v>40</v>
      </c>
      <c r="J13" s="54">
        <v>83.333333333333343</v>
      </c>
    </row>
    <row r="14" spans="1:12" ht="24" customHeight="1" x14ac:dyDescent="0.25">
      <c r="A14" s="48">
        <v>3</v>
      </c>
      <c r="B14" s="12" t="s">
        <v>30</v>
      </c>
      <c r="C14" s="13" t="s">
        <v>43</v>
      </c>
      <c r="D14" s="14" t="s">
        <v>75</v>
      </c>
      <c r="E14" s="14" t="s">
        <v>22</v>
      </c>
      <c r="F14" s="45" t="s">
        <v>0</v>
      </c>
      <c r="G14" s="56" t="s">
        <v>46</v>
      </c>
      <c r="H14" s="56" t="s">
        <v>185</v>
      </c>
      <c r="I14" s="53">
        <v>39</v>
      </c>
      <c r="J14" s="54">
        <v>81.25</v>
      </c>
    </row>
    <row r="15" spans="1:12" ht="24" customHeight="1" x14ac:dyDescent="0.25">
      <c r="A15" s="1">
        <v>4</v>
      </c>
      <c r="B15" s="12" t="s">
        <v>165</v>
      </c>
      <c r="C15" s="13" t="s">
        <v>163</v>
      </c>
      <c r="D15" s="14" t="s">
        <v>117</v>
      </c>
      <c r="E15" s="14" t="s">
        <v>31</v>
      </c>
      <c r="F15" s="45" t="s">
        <v>47</v>
      </c>
      <c r="G15" s="56" t="s">
        <v>155</v>
      </c>
      <c r="H15" s="56" t="s">
        <v>186</v>
      </c>
      <c r="I15" s="53">
        <v>38</v>
      </c>
      <c r="J15" s="54">
        <v>79.166666666666657</v>
      </c>
    </row>
    <row r="16" spans="1:12" ht="24" customHeight="1" x14ac:dyDescent="0.25">
      <c r="A16" s="1">
        <v>5</v>
      </c>
      <c r="B16" s="12" t="s">
        <v>158</v>
      </c>
      <c r="C16" s="13" t="s">
        <v>159</v>
      </c>
      <c r="D16" s="14" t="s">
        <v>29</v>
      </c>
      <c r="E16" s="14" t="s">
        <v>31</v>
      </c>
      <c r="F16" s="45" t="s">
        <v>0</v>
      </c>
      <c r="G16" s="56" t="s">
        <v>155</v>
      </c>
      <c r="H16" s="56" t="s">
        <v>186</v>
      </c>
      <c r="I16" s="53">
        <v>37</v>
      </c>
      <c r="J16" s="54">
        <v>77.083333333333343</v>
      </c>
    </row>
    <row r="17" spans="1:10" ht="24" customHeight="1" x14ac:dyDescent="0.25">
      <c r="A17" s="1">
        <v>6</v>
      </c>
      <c r="B17" s="12" t="s">
        <v>55</v>
      </c>
      <c r="C17" s="13" t="s">
        <v>56</v>
      </c>
      <c r="D17" s="14" t="s">
        <v>57</v>
      </c>
      <c r="E17" s="14" t="s">
        <v>31</v>
      </c>
      <c r="F17" s="45" t="s">
        <v>0</v>
      </c>
      <c r="G17" s="56" t="s">
        <v>46</v>
      </c>
      <c r="H17" s="56" t="s">
        <v>185</v>
      </c>
      <c r="I17" s="53">
        <v>36</v>
      </c>
      <c r="J17" s="54">
        <v>75</v>
      </c>
    </row>
    <row r="18" spans="1:10" ht="24" customHeight="1" x14ac:dyDescent="0.25">
      <c r="A18" s="1" t="s">
        <v>196</v>
      </c>
      <c r="B18" s="12" t="s">
        <v>104</v>
      </c>
      <c r="C18" s="13" t="s">
        <v>103</v>
      </c>
      <c r="D18" s="14" t="s">
        <v>106</v>
      </c>
      <c r="E18" s="14" t="s">
        <v>31</v>
      </c>
      <c r="F18" s="45" t="s">
        <v>47</v>
      </c>
      <c r="G18" s="56" t="s">
        <v>46</v>
      </c>
      <c r="H18" s="56" t="s">
        <v>185</v>
      </c>
      <c r="I18" s="53">
        <v>35</v>
      </c>
      <c r="J18" s="54">
        <v>72.916666666666657</v>
      </c>
    </row>
    <row r="19" spans="1:10" ht="24" customHeight="1" x14ac:dyDescent="0.25">
      <c r="A19" s="1" t="s">
        <v>196</v>
      </c>
      <c r="B19" s="12" t="s">
        <v>36</v>
      </c>
      <c r="C19" s="13" t="s">
        <v>37</v>
      </c>
      <c r="D19" s="14" t="s">
        <v>21</v>
      </c>
      <c r="E19" s="14" t="s">
        <v>31</v>
      </c>
      <c r="F19" s="45" t="s">
        <v>0</v>
      </c>
      <c r="G19" s="56" t="s">
        <v>46</v>
      </c>
      <c r="H19" s="56" t="s">
        <v>185</v>
      </c>
      <c r="I19" s="53">
        <v>35</v>
      </c>
      <c r="J19" s="54">
        <v>72.916666666666657</v>
      </c>
    </row>
    <row r="20" spans="1:10" ht="24" customHeight="1" x14ac:dyDescent="0.25">
      <c r="A20" s="1">
        <v>9</v>
      </c>
      <c r="B20" s="12" t="s">
        <v>79</v>
      </c>
      <c r="C20" s="13" t="s">
        <v>80</v>
      </c>
      <c r="D20" s="14" t="s">
        <v>81</v>
      </c>
      <c r="E20" s="14" t="s">
        <v>31</v>
      </c>
      <c r="F20" s="45" t="s">
        <v>0</v>
      </c>
      <c r="G20" s="56" t="s">
        <v>46</v>
      </c>
      <c r="H20" s="56" t="s">
        <v>185</v>
      </c>
      <c r="I20" s="53">
        <v>34</v>
      </c>
      <c r="J20" s="54">
        <v>70.833333333333343</v>
      </c>
    </row>
    <row r="21" spans="1:10" ht="24" customHeight="1" x14ac:dyDescent="0.25">
      <c r="A21" s="1">
        <v>10</v>
      </c>
      <c r="B21" s="12" t="s">
        <v>88</v>
      </c>
      <c r="C21" s="13" t="s">
        <v>68</v>
      </c>
      <c r="D21" s="14" t="s">
        <v>133</v>
      </c>
      <c r="E21" s="14" t="s">
        <v>31</v>
      </c>
      <c r="F21" s="45" t="s">
        <v>0</v>
      </c>
      <c r="G21" s="56" t="s">
        <v>46</v>
      </c>
      <c r="H21" s="56" t="s">
        <v>185</v>
      </c>
      <c r="I21" s="53">
        <v>33</v>
      </c>
      <c r="J21" s="54">
        <v>68.75</v>
      </c>
    </row>
    <row r="22" spans="1:10" ht="24" customHeight="1" x14ac:dyDescent="0.25">
      <c r="A22" s="1">
        <v>11</v>
      </c>
      <c r="B22" s="12" t="s">
        <v>49</v>
      </c>
      <c r="C22" s="13" t="s">
        <v>25</v>
      </c>
      <c r="D22" s="14" t="s">
        <v>21</v>
      </c>
      <c r="E22" s="14" t="s">
        <v>50</v>
      </c>
      <c r="F22" s="45" t="s">
        <v>0</v>
      </c>
      <c r="G22" s="56" t="s">
        <v>46</v>
      </c>
      <c r="H22" s="56" t="s">
        <v>185</v>
      </c>
      <c r="I22" s="53">
        <v>32</v>
      </c>
      <c r="J22" s="54">
        <v>66.666666666666657</v>
      </c>
    </row>
    <row r="23" spans="1:10" ht="24" customHeight="1" x14ac:dyDescent="0.25">
      <c r="A23" s="1">
        <v>12</v>
      </c>
      <c r="B23" s="12" t="s">
        <v>39</v>
      </c>
      <c r="C23" s="13" t="s">
        <v>69</v>
      </c>
      <c r="D23" s="14" t="s">
        <v>70</v>
      </c>
      <c r="E23" s="14" t="s">
        <v>31</v>
      </c>
      <c r="F23" s="45" t="s">
        <v>0</v>
      </c>
      <c r="G23" s="56" t="s">
        <v>46</v>
      </c>
      <c r="H23" s="56" t="s">
        <v>185</v>
      </c>
      <c r="I23" s="53">
        <v>30</v>
      </c>
      <c r="J23" s="54">
        <v>62.5</v>
      </c>
    </row>
    <row r="24" spans="1:10" ht="23.25" customHeight="1" x14ac:dyDescent="0.25">
      <c r="A24" s="1">
        <v>13</v>
      </c>
      <c r="B24" s="12" t="s">
        <v>41</v>
      </c>
      <c r="C24" s="13" t="s">
        <v>32</v>
      </c>
      <c r="D24" s="14" t="s">
        <v>21</v>
      </c>
      <c r="E24" s="14" t="s">
        <v>22</v>
      </c>
      <c r="F24" s="45" t="s">
        <v>0</v>
      </c>
      <c r="G24" s="56" t="s">
        <v>46</v>
      </c>
      <c r="H24" s="56" t="s">
        <v>185</v>
      </c>
      <c r="I24" s="53">
        <v>26</v>
      </c>
      <c r="J24" s="54">
        <v>54.166666666666664</v>
      </c>
    </row>
    <row r="25" spans="1:10" ht="22.5" customHeight="1" x14ac:dyDescent="0.25">
      <c r="A25" s="1" t="s">
        <v>123</v>
      </c>
      <c r="B25" s="12" t="s">
        <v>90</v>
      </c>
      <c r="C25" s="13" t="s">
        <v>20</v>
      </c>
      <c r="D25" s="14" t="s">
        <v>134</v>
      </c>
      <c r="E25" s="14" t="s">
        <v>31</v>
      </c>
      <c r="F25" s="45" t="s">
        <v>112</v>
      </c>
      <c r="G25" s="56" t="s">
        <v>46</v>
      </c>
      <c r="H25" s="56" t="s">
        <v>185</v>
      </c>
      <c r="I25" s="53">
        <v>23</v>
      </c>
      <c r="J25" s="54">
        <v>47.916666666666671</v>
      </c>
    </row>
    <row r="26" spans="1:10" ht="22.5" customHeight="1" x14ac:dyDescent="0.25">
      <c r="A26" s="1" t="s">
        <v>123</v>
      </c>
      <c r="B26" s="12" t="s">
        <v>190</v>
      </c>
      <c r="C26" s="13" t="s">
        <v>191</v>
      </c>
      <c r="D26" s="14" t="s">
        <v>192</v>
      </c>
      <c r="E26" s="14" t="s">
        <v>193</v>
      </c>
      <c r="F26" s="45" t="s">
        <v>0</v>
      </c>
      <c r="G26" s="56" t="s">
        <v>155</v>
      </c>
      <c r="H26" s="56" t="s">
        <v>185</v>
      </c>
      <c r="I26" s="53">
        <v>23</v>
      </c>
      <c r="J26" s="54">
        <v>47.916666666666671</v>
      </c>
    </row>
    <row r="27" spans="1:10" ht="22.5" customHeight="1" x14ac:dyDescent="0.25">
      <c r="A27" s="1">
        <v>16</v>
      </c>
      <c r="B27" s="12" t="s">
        <v>110</v>
      </c>
      <c r="C27" s="13" t="s">
        <v>111</v>
      </c>
      <c r="D27" s="14" t="s">
        <v>21</v>
      </c>
      <c r="E27" s="14" t="s">
        <v>22</v>
      </c>
      <c r="F27" s="45" t="s">
        <v>112</v>
      </c>
      <c r="G27" s="56" t="s">
        <v>46</v>
      </c>
      <c r="H27" s="56" t="s">
        <v>185</v>
      </c>
      <c r="I27" s="53">
        <v>20</v>
      </c>
      <c r="J27" s="54">
        <v>41.666666666666671</v>
      </c>
    </row>
    <row r="28" spans="1:10" ht="22.5" customHeight="1" x14ac:dyDescent="0.25">
      <c r="A28" s="1">
        <v>17</v>
      </c>
      <c r="B28" s="12" t="s">
        <v>51</v>
      </c>
      <c r="C28" s="13" t="s">
        <v>38</v>
      </c>
      <c r="D28" s="14" t="s">
        <v>86</v>
      </c>
      <c r="E28" s="14" t="s">
        <v>22</v>
      </c>
      <c r="F28" s="45" t="s">
        <v>47</v>
      </c>
      <c r="G28" s="56" t="s">
        <v>46</v>
      </c>
      <c r="H28" s="56" t="s">
        <v>185</v>
      </c>
      <c r="I28" s="53">
        <v>10</v>
      </c>
      <c r="J28" s="54">
        <v>20.833333333333336</v>
      </c>
    </row>
  </sheetData>
  <sortState xmlns:xlrd2="http://schemas.microsoft.com/office/spreadsheetml/2017/richdata2" ref="B12:J28">
    <sortCondition descending="1" ref="J12:J28"/>
  </sortState>
  <mergeCells count="3">
    <mergeCell ref="A1:J1"/>
    <mergeCell ref="A2:J2"/>
    <mergeCell ref="A10:J10"/>
  </mergeCells>
  <conditionalFormatting sqref="F12:F28">
    <cfRule type="cellIs" dxfId="34" priority="3" operator="equal">
      <formula>"ZENY"</formula>
    </cfRule>
    <cfRule type="cellIs" dxfId="33" priority="4" operator="equal">
      <formula>"ZENY"</formula>
    </cfRule>
    <cfRule type="cellIs" dxfId="32" priority="5" operator="equal">
      <formula>"SPRINGER"</formula>
    </cfRule>
    <cfRule type="cellIs" dxfId="31" priority="6" operator="equal">
      <formula>"JUNIOR"</formula>
    </cfRule>
    <cfRule type="cellIs" dxfId="30" priority="7" operator="equal">
      <formula>"PCP"</formula>
    </cfRule>
  </conditionalFormatting>
  <conditionalFormatting sqref="G12:H28">
    <cfRule type="cellIs" dxfId="29" priority="8" operator="equal">
      <formula>"NIE"</formula>
    </cfRule>
    <cfRule type="cellIs" dxfId="28" priority="9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672A5-F988-4822-B7DE-1303019292D5}">
  <sheetPr>
    <pageSetUpPr fitToPage="1"/>
  </sheetPr>
  <dimension ref="A1:L25"/>
  <sheetViews>
    <sheetView zoomScaleNormal="100" workbookViewId="0">
      <selection activeCell="M9" sqref="M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6.140625" customWidth="1"/>
    <col min="9" max="9" width="4.85546875" bestFit="1" customWidth="1"/>
    <col min="10" max="10" width="6.5703125" bestFit="1" customWidth="1"/>
    <col min="11" max="11" width="11" customWidth="1"/>
  </cols>
  <sheetData>
    <row r="1" spans="1:12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61"/>
      <c r="K1" s="51"/>
      <c r="L1" s="51"/>
    </row>
    <row r="2" spans="1:12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61"/>
      <c r="K2" s="51"/>
      <c r="L2" s="51"/>
    </row>
    <row r="10" spans="1:12" ht="21" x14ac:dyDescent="0.35">
      <c r="A10" s="68" t="s">
        <v>195</v>
      </c>
      <c r="B10" s="68"/>
      <c r="C10" s="68"/>
      <c r="D10" s="68"/>
      <c r="E10" s="68"/>
      <c r="F10" s="68"/>
      <c r="G10" s="68"/>
      <c r="H10" s="68"/>
      <c r="I10" s="68"/>
      <c r="J10" s="69"/>
    </row>
    <row r="11" spans="1:12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3" t="s">
        <v>184</v>
      </c>
      <c r="I11" s="52" t="s">
        <v>101</v>
      </c>
      <c r="J11" s="52" t="s">
        <v>1</v>
      </c>
    </row>
    <row r="12" spans="1:12" ht="24" customHeight="1" x14ac:dyDescent="0.25">
      <c r="A12" s="46">
        <v>1</v>
      </c>
      <c r="B12" s="12" t="s">
        <v>19</v>
      </c>
      <c r="C12" s="13" t="s">
        <v>68</v>
      </c>
      <c r="D12" s="14" t="s">
        <v>67</v>
      </c>
      <c r="E12" s="14" t="s">
        <v>22</v>
      </c>
      <c r="F12" s="45" t="s">
        <v>0</v>
      </c>
      <c r="G12" s="56" t="s">
        <v>46</v>
      </c>
      <c r="H12" s="56" t="s">
        <v>185</v>
      </c>
      <c r="I12" s="53">
        <v>45</v>
      </c>
      <c r="J12" s="54">
        <v>100</v>
      </c>
    </row>
    <row r="13" spans="1:12" ht="24" customHeight="1" x14ac:dyDescent="0.25">
      <c r="A13" s="46">
        <v>2</v>
      </c>
      <c r="B13" s="12" t="s">
        <v>79</v>
      </c>
      <c r="C13" s="13" t="s">
        <v>80</v>
      </c>
      <c r="D13" s="14" t="s">
        <v>81</v>
      </c>
      <c r="E13" s="14" t="s">
        <v>31</v>
      </c>
      <c r="F13" s="45" t="s">
        <v>0</v>
      </c>
      <c r="G13" s="56" t="s">
        <v>46</v>
      </c>
      <c r="H13" s="56" t="s">
        <v>185</v>
      </c>
      <c r="I13" s="53">
        <v>40</v>
      </c>
      <c r="J13" s="54">
        <v>88.888888888888886</v>
      </c>
    </row>
    <row r="14" spans="1:12" ht="24" customHeight="1" x14ac:dyDescent="0.25">
      <c r="A14" s="48">
        <v>3</v>
      </c>
      <c r="B14" s="12" t="s">
        <v>30</v>
      </c>
      <c r="C14" s="13" t="s">
        <v>43</v>
      </c>
      <c r="D14" s="14" t="s">
        <v>75</v>
      </c>
      <c r="E14" s="14" t="s">
        <v>22</v>
      </c>
      <c r="F14" s="45" t="s">
        <v>0</v>
      </c>
      <c r="G14" s="56" t="s">
        <v>46</v>
      </c>
      <c r="H14" s="56" t="s">
        <v>185</v>
      </c>
      <c r="I14" s="53">
        <v>38</v>
      </c>
      <c r="J14" s="54">
        <v>84.444444444444443</v>
      </c>
    </row>
    <row r="15" spans="1:12" ht="24" customHeight="1" x14ac:dyDescent="0.25">
      <c r="A15" s="1">
        <v>4</v>
      </c>
      <c r="B15" s="12" t="s">
        <v>55</v>
      </c>
      <c r="C15" s="13" t="s">
        <v>56</v>
      </c>
      <c r="D15" s="14" t="s">
        <v>57</v>
      </c>
      <c r="E15" s="14" t="s">
        <v>31</v>
      </c>
      <c r="F15" s="45" t="s">
        <v>0</v>
      </c>
      <c r="G15" s="56" t="s">
        <v>46</v>
      </c>
      <c r="H15" s="56" t="s">
        <v>185</v>
      </c>
      <c r="I15" s="53">
        <v>37</v>
      </c>
      <c r="J15" s="54">
        <v>82.222222222222214</v>
      </c>
    </row>
    <row r="16" spans="1:12" ht="24" customHeight="1" x14ac:dyDescent="0.25">
      <c r="A16" s="1" t="s">
        <v>197</v>
      </c>
      <c r="B16" s="12" t="s">
        <v>104</v>
      </c>
      <c r="C16" s="13" t="s">
        <v>103</v>
      </c>
      <c r="D16" s="14" t="s">
        <v>106</v>
      </c>
      <c r="E16" s="14" t="s">
        <v>31</v>
      </c>
      <c r="F16" s="45" t="s">
        <v>47</v>
      </c>
      <c r="G16" s="56" t="s">
        <v>46</v>
      </c>
      <c r="H16" s="56" t="s">
        <v>185</v>
      </c>
      <c r="I16" s="53">
        <v>35</v>
      </c>
      <c r="J16" s="54">
        <v>77.777777777777786</v>
      </c>
    </row>
    <row r="17" spans="1:10" ht="24" customHeight="1" x14ac:dyDescent="0.25">
      <c r="A17" s="1" t="s">
        <v>197</v>
      </c>
      <c r="B17" s="12" t="s">
        <v>49</v>
      </c>
      <c r="C17" s="13" t="s">
        <v>25</v>
      </c>
      <c r="D17" s="14" t="s">
        <v>21</v>
      </c>
      <c r="E17" s="14" t="s">
        <v>50</v>
      </c>
      <c r="F17" s="45" t="s">
        <v>0</v>
      </c>
      <c r="G17" s="56" t="s">
        <v>46</v>
      </c>
      <c r="H17" s="56" t="s">
        <v>185</v>
      </c>
      <c r="I17" s="53">
        <v>35</v>
      </c>
      <c r="J17" s="54">
        <v>77.777777777777786</v>
      </c>
    </row>
    <row r="18" spans="1:10" ht="24" customHeight="1" x14ac:dyDescent="0.25">
      <c r="A18" s="1">
        <v>7</v>
      </c>
      <c r="B18" s="12" t="s">
        <v>24</v>
      </c>
      <c r="C18" s="13" t="s">
        <v>25</v>
      </c>
      <c r="D18" s="14" t="s">
        <v>21</v>
      </c>
      <c r="E18" s="14" t="s">
        <v>26</v>
      </c>
      <c r="F18" s="45" t="s">
        <v>0</v>
      </c>
      <c r="G18" s="56" t="s">
        <v>46</v>
      </c>
      <c r="H18" s="56" t="s">
        <v>185</v>
      </c>
      <c r="I18" s="53">
        <v>34</v>
      </c>
      <c r="J18" s="54">
        <v>75.555555555555557</v>
      </c>
    </row>
    <row r="19" spans="1:10" ht="24" customHeight="1" x14ac:dyDescent="0.25">
      <c r="A19" s="1" t="s">
        <v>178</v>
      </c>
      <c r="B19" s="12" t="s">
        <v>88</v>
      </c>
      <c r="C19" s="13" t="s">
        <v>68</v>
      </c>
      <c r="D19" s="14" t="s">
        <v>133</v>
      </c>
      <c r="E19" s="14" t="s">
        <v>31</v>
      </c>
      <c r="F19" s="45" t="s">
        <v>0</v>
      </c>
      <c r="G19" s="56" t="s">
        <v>46</v>
      </c>
      <c r="H19" s="56" t="s">
        <v>185</v>
      </c>
      <c r="I19" s="53">
        <v>32</v>
      </c>
      <c r="J19" s="54">
        <v>71.111111111111114</v>
      </c>
    </row>
    <row r="20" spans="1:10" ht="24" customHeight="1" x14ac:dyDescent="0.25">
      <c r="A20" s="1" t="s">
        <v>178</v>
      </c>
      <c r="B20" s="12" t="s">
        <v>90</v>
      </c>
      <c r="C20" s="13" t="s">
        <v>20</v>
      </c>
      <c r="D20" s="14" t="s">
        <v>134</v>
      </c>
      <c r="E20" s="14" t="s">
        <v>31</v>
      </c>
      <c r="F20" s="45" t="s">
        <v>112</v>
      </c>
      <c r="G20" s="56" t="s">
        <v>46</v>
      </c>
      <c r="H20" s="56" t="s">
        <v>185</v>
      </c>
      <c r="I20" s="53">
        <v>32</v>
      </c>
      <c r="J20" s="54">
        <v>71.111111111111114</v>
      </c>
    </row>
    <row r="21" spans="1:10" ht="24" customHeight="1" x14ac:dyDescent="0.25">
      <c r="A21" s="1">
        <v>10</v>
      </c>
      <c r="B21" s="12" t="s">
        <v>36</v>
      </c>
      <c r="C21" s="13" t="s">
        <v>37</v>
      </c>
      <c r="D21" s="14" t="s">
        <v>21</v>
      </c>
      <c r="E21" s="14" t="s">
        <v>31</v>
      </c>
      <c r="F21" s="45" t="s">
        <v>0</v>
      </c>
      <c r="G21" s="56" t="s">
        <v>46</v>
      </c>
      <c r="H21" s="56" t="s">
        <v>185</v>
      </c>
      <c r="I21" s="53">
        <v>30</v>
      </c>
      <c r="J21" s="54">
        <v>66.666666666666657</v>
      </c>
    </row>
    <row r="22" spans="1:10" ht="24" customHeight="1" x14ac:dyDescent="0.25">
      <c r="A22" s="1">
        <v>11</v>
      </c>
      <c r="B22" s="12" t="s">
        <v>39</v>
      </c>
      <c r="C22" s="13" t="s">
        <v>69</v>
      </c>
      <c r="D22" s="14" t="s">
        <v>70</v>
      </c>
      <c r="E22" s="14" t="s">
        <v>31</v>
      </c>
      <c r="F22" s="45" t="s">
        <v>0</v>
      </c>
      <c r="G22" s="56" t="s">
        <v>46</v>
      </c>
      <c r="H22" s="56" t="s">
        <v>185</v>
      </c>
      <c r="I22" s="53">
        <v>29</v>
      </c>
      <c r="J22" s="54">
        <v>64.444444444444443</v>
      </c>
    </row>
    <row r="23" spans="1:10" ht="23.25" customHeight="1" x14ac:dyDescent="0.25">
      <c r="A23" s="1">
        <v>12</v>
      </c>
      <c r="B23" s="12" t="s">
        <v>41</v>
      </c>
      <c r="C23" s="13" t="s">
        <v>32</v>
      </c>
      <c r="D23" s="14" t="s">
        <v>21</v>
      </c>
      <c r="E23" s="14" t="s">
        <v>22</v>
      </c>
      <c r="F23" s="45" t="s">
        <v>0</v>
      </c>
      <c r="G23" s="56" t="s">
        <v>46</v>
      </c>
      <c r="H23" s="56" t="s">
        <v>185</v>
      </c>
      <c r="I23" s="53">
        <v>23</v>
      </c>
      <c r="J23" s="54">
        <v>51.111111111111107</v>
      </c>
    </row>
    <row r="24" spans="1:10" ht="22.5" customHeight="1" x14ac:dyDescent="0.25">
      <c r="A24" s="1">
        <v>13</v>
      </c>
      <c r="B24" s="12" t="s">
        <v>51</v>
      </c>
      <c r="C24" s="13" t="s">
        <v>38</v>
      </c>
      <c r="D24" s="14" t="s">
        <v>86</v>
      </c>
      <c r="E24" s="14" t="s">
        <v>22</v>
      </c>
      <c r="F24" s="45" t="s">
        <v>47</v>
      </c>
      <c r="G24" s="56" t="s">
        <v>46</v>
      </c>
      <c r="H24" s="56" t="s">
        <v>185</v>
      </c>
      <c r="I24" s="53">
        <v>14</v>
      </c>
      <c r="J24" s="54">
        <v>31.111111111111111</v>
      </c>
    </row>
    <row r="25" spans="1:10" ht="22.5" customHeight="1" x14ac:dyDescent="0.25">
      <c r="A25" s="1">
        <v>14</v>
      </c>
      <c r="B25" s="12" t="s">
        <v>169</v>
      </c>
      <c r="C25" s="13" t="s">
        <v>170</v>
      </c>
      <c r="D25" s="14" t="s">
        <v>171</v>
      </c>
      <c r="E25" s="14" t="s">
        <v>172</v>
      </c>
      <c r="F25" s="45" t="s">
        <v>0</v>
      </c>
      <c r="G25" s="56" t="s">
        <v>155</v>
      </c>
      <c r="H25" s="56" t="s">
        <v>185</v>
      </c>
      <c r="I25" s="53">
        <v>9</v>
      </c>
      <c r="J25" s="54">
        <v>20</v>
      </c>
    </row>
  </sheetData>
  <sortState xmlns:xlrd2="http://schemas.microsoft.com/office/spreadsheetml/2017/richdata2" ref="B12:J25">
    <sortCondition descending="1" ref="J12:J25"/>
  </sortState>
  <mergeCells count="3">
    <mergeCell ref="A1:J1"/>
    <mergeCell ref="A2:J2"/>
    <mergeCell ref="A10:J10"/>
  </mergeCells>
  <conditionalFormatting sqref="F12:F25">
    <cfRule type="cellIs" dxfId="27" priority="3" operator="equal">
      <formula>"ZENY"</formula>
    </cfRule>
    <cfRule type="cellIs" dxfId="26" priority="4" operator="equal">
      <formula>"ZENY"</formula>
    </cfRule>
    <cfRule type="cellIs" dxfId="25" priority="5" operator="equal">
      <formula>"SPRINGER"</formula>
    </cfRule>
    <cfRule type="cellIs" dxfId="24" priority="6" operator="equal">
      <formula>"JUNIOR"</formula>
    </cfRule>
    <cfRule type="cellIs" dxfId="23" priority="7" operator="equal">
      <formula>"PCP"</formula>
    </cfRule>
  </conditionalFormatting>
  <conditionalFormatting sqref="G12:H25">
    <cfRule type="cellIs" dxfId="22" priority="8" operator="equal">
      <formula>"NIE"</formula>
    </cfRule>
    <cfRule type="cellIs" dxfId="21" priority="9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C979C-F79F-4B1A-8701-8D5064EA3784}">
  <sheetPr>
    <pageSetUpPr fitToPage="1"/>
  </sheetPr>
  <dimension ref="A1:K30"/>
  <sheetViews>
    <sheetView zoomScaleNormal="100" workbookViewId="0">
      <selection activeCell="N25" sqref="N2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70" t="s">
        <v>201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4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44</v>
      </c>
      <c r="I12" s="54">
        <v>100</v>
      </c>
    </row>
    <row r="13" spans="1:11" ht="24" customHeight="1" x14ac:dyDescent="0.25">
      <c r="A13" s="47">
        <v>2</v>
      </c>
      <c r="B13" s="12" t="s">
        <v>49</v>
      </c>
      <c r="C13" s="13" t="s">
        <v>25</v>
      </c>
      <c r="D13" s="14" t="s">
        <v>21</v>
      </c>
      <c r="E13" s="14" t="s">
        <v>50</v>
      </c>
      <c r="F13" s="45" t="s">
        <v>0</v>
      </c>
      <c r="G13" s="42" t="s">
        <v>46</v>
      </c>
      <c r="H13" s="53">
        <v>42</v>
      </c>
      <c r="I13" s="54">
        <v>95.454545454545453</v>
      </c>
    </row>
    <row r="14" spans="1:11" ht="24" customHeight="1" x14ac:dyDescent="0.25">
      <c r="A14" s="48">
        <v>3</v>
      </c>
      <c r="B14" s="12" t="s">
        <v>35</v>
      </c>
      <c r="C14" s="13" t="s">
        <v>84</v>
      </c>
      <c r="D14" s="14" t="s">
        <v>85</v>
      </c>
      <c r="E14" s="14" t="s">
        <v>31</v>
      </c>
      <c r="F14" s="45" t="s">
        <v>0</v>
      </c>
      <c r="G14" s="42" t="s">
        <v>46</v>
      </c>
      <c r="H14" s="53">
        <v>41</v>
      </c>
      <c r="I14" s="54">
        <v>93.181818181818173</v>
      </c>
      <c r="J14" t="s">
        <v>102</v>
      </c>
    </row>
    <row r="15" spans="1:11" ht="24" customHeight="1" x14ac:dyDescent="0.25">
      <c r="A15" s="1" t="s">
        <v>150</v>
      </c>
      <c r="B15" s="12" t="s">
        <v>30</v>
      </c>
      <c r="C15" s="13" t="s">
        <v>43</v>
      </c>
      <c r="D15" s="14" t="s">
        <v>75</v>
      </c>
      <c r="E15" s="14" t="s">
        <v>22</v>
      </c>
      <c r="F15" s="45" t="s">
        <v>0</v>
      </c>
      <c r="G15" s="42" t="s">
        <v>46</v>
      </c>
      <c r="H15" s="53">
        <v>41</v>
      </c>
      <c r="I15" s="54">
        <v>93.181818181818173</v>
      </c>
      <c r="J15" t="s">
        <v>102</v>
      </c>
    </row>
    <row r="16" spans="1:11" ht="24" customHeight="1" x14ac:dyDescent="0.25">
      <c r="A16" s="1" t="s">
        <v>150</v>
      </c>
      <c r="B16" s="12" t="s">
        <v>104</v>
      </c>
      <c r="C16" s="13" t="s">
        <v>103</v>
      </c>
      <c r="D16" s="14" t="s">
        <v>106</v>
      </c>
      <c r="E16" s="14" t="s">
        <v>31</v>
      </c>
      <c r="F16" s="45" t="s">
        <v>47</v>
      </c>
      <c r="G16" s="42" t="s">
        <v>46</v>
      </c>
      <c r="H16" s="53">
        <v>41</v>
      </c>
      <c r="I16" s="54">
        <v>93.181818181818173</v>
      </c>
      <c r="J16" t="s">
        <v>206</v>
      </c>
    </row>
    <row r="17" spans="1:10" ht="24" customHeight="1" x14ac:dyDescent="0.25">
      <c r="A17" s="1">
        <v>6</v>
      </c>
      <c r="B17" s="12" t="s">
        <v>105</v>
      </c>
      <c r="C17" s="13" t="s">
        <v>107</v>
      </c>
      <c r="D17" s="14" t="s">
        <v>29</v>
      </c>
      <c r="E17" s="14" t="s">
        <v>31</v>
      </c>
      <c r="F17" s="45" t="s">
        <v>112</v>
      </c>
      <c r="G17" s="42" t="s">
        <v>46</v>
      </c>
      <c r="H17" s="53">
        <v>40</v>
      </c>
      <c r="I17" s="54">
        <v>90.909090909090907</v>
      </c>
    </row>
    <row r="18" spans="1:10" ht="24" customHeight="1" x14ac:dyDescent="0.25">
      <c r="A18" s="1">
        <v>7</v>
      </c>
      <c r="B18" s="12" t="s">
        <v>48</v>
      </c>
      <c r="C18" s="13" t="s">
        <v>25</v>
      </c>
      <c r="D18" s="14" t="s">
        <v>21</v>
      </c>
      <c r="E18" s="14" t="s">
        <v>22</v>
      </c>
      <c r="F18" s="45" t="s">
        <v>0</v>
      </c>
      <c r="G18" s="42" t="s">
        <v>46</v>
      </c>
      <c r="H18" s="53">
        <v>39</v>
      </c>
      <c r="I18" s="54">
        <v>88.63636363636364</v>
      </c>
    </row>
    <row r="19" spans="1:10" ht="24" customHeight="1" x14ac:dyDescent="0.25">
      <c r="A19" s="1">
        <v>8</v>
      </c>
      <c r="B19" s="12" t="s">
        <v>55</v>
      </c>
      <c r="C19" s="13" t="s">
        <v>56</v>
      </c>
      <c r="D19" s="14" t="s">
        <v>57</v>
      </c>
      <c r="E19" s="14" t="s">
        <v>31</v>
      </c>
      <c r="F19" s="45" t="s">
        <v>0</v>
      </c>
      <c r="G19" s="42" t="s">
        <v>46</v>
      </c>
      <c r="H19" s="53">
        <v>36</v>
      </c>
      <c r="I19" s="54">
        <v>81.818181818181827</v>
      </c>
    </row>
    <row r="20" spans="1:10" ht="24" customHeight="1" x14ac:dyDescent="0.25">
      <c r="A20" s="1" t="s">
        <v>146</v>
      </c>
      <c r="B20" s="12" t="s">
        <v>36</v>
      </c>
      <c r="C20" s="13" t="s">
        <v>37</v>
      </c>
      <c r="D20" s="14" t="s">
        <v>21</v>
      </c>
      <c r="E20" s="14" t="s">
        <v>31</v>
      </c>
      <c r="F20" s="45" t="s">
        <v>0</v>
      </c>
      <c r="G20" s="42" t="s">
        <v>46</v>
      </c>
      <c r="H20" s="53">
        <v>34</v>
      </c>
      <c r="I20" s="54">
        <v>77.272727272727266</v>
      </c>
    </row>
    <row r="21" spans="1:10" ht="24" customHeight="1" x14ac:dyDescent="0.25">
      <c r="A21" s="1" t="s">
        <v>146</v>
      </c>
      <c r="B21" s="12" t="s">
        <v>82</v>
      </c>
      <c r="C21" s="13" t="s">
        <v>83</v>
      </c>
      <c r="D21" s="14" t="s">
        <v>29</v>
      </c>
      <c r="E21" s="14" t="s">
        <v>31</v>
      </c>
      <c r="F21" s="45" t="s">
        <v>0</v>
      </c>
      <c r="G21" s="42" t="s">
        <v>46</v>
      </c>
      <c r="H21" s="53">
        <v>34</v>
      </c>
      <c r="I21" s="54">
        <v>77.272727272727266</v>
      </c>
    </row>
    <row r="22" spans="1:10" ht="24" customHeight="1" x14ac:dyDescent="0.25">
      <c r="A22" s="1">
        <v>11</v>
      </c>
      <c r="B22" s="12" t="s">
        <v>110</v>
      </c>
      <c r="C22" s="13" t="s">
        <v>111</v>
      </c>
      <c r="D22" s="14" t="s">
        <v>21</v>
      </c>
      <c r="E22" s="14" t="s">
        <v>22</v>
      </c>
      <c r="F22" s="45" t="s">
        <v>112</v>
      </c>
      <c r="G22" s="42" t="s">
        <v>46</v>
      </c>
      <c r="H22" s="53">
        <v>32</v>
      </c>
      <c r="I22" s="54">
        <v>72.727272727272734</v>
      </c>
    </row>
    <row r="23" spans="1:10" ht="24" customHeight="1" x14ac:dyDescent="0.25">
      <c r="A23" s="1">
        <v>12</v>
      </c>
      <c r="B23" s="12" t="s">
        <v>33</v>
      </c>
      <c r="C23" s="13" t="s">
        <v>25</v>
      </c>
      <c r="D23" s="14" t="s">
        <v>29</v>
      </c>
      <c r="E23" s="14" t="s">
        <v>31</v>
      </c>
      <c r="F23" s="45" t="s">
        <v>0</v>
      </c>
      <c r="G23" s="42" t="s">
        <v>46</v>
      </c>
      <c r="H23" s="53">
        <v>31</v>
      </c>
      <c r="I23" s="54">
        <v>70.454545454545453</v>
      </c>
    </row>
    <row r="24" spans="1:10" ht="24" customHeight="1" x14ac:dyDescent="0.25">
      <c r="A24" s="1" t="s">
        <v>202</v>
      </c>
      <c r="B24" s="12" t="s">
        <v>41</v>
      </c>
      <c r="C24" s="13" t="s">
        <v>32</v>
      </c>
      <c r="D24" s="14" t="s">
        <v>21</v>
      </c>
      <c r="E24" s="14" t="s">
        <v>22</v>
      </c>
      <c r="F24" s="45" t="s">
        <v>0</v>
      </c>
      <c r="G24" s="42" t="s">
        <v>46</v>
      </c>
      <c r="H24" s="53">
        <v>23</v>
      </c>
      <c r="I24" s="54">
        <v>52.272727272727273</v>
      </c>
    </row>
    <row r="25" spans="1:10" ht="24" customHeight="1" x14ac:dyDescent="0.25">
      <c r="A25" s="1" t="s">
        <v>202</v>
      </c>
      <c r="B25" s="12" t="s">
        <v>87</v>
      </c>
      <c r="C25" s="13" t="s">
        <v>38</v>
      </c>
      <c r="D25" s="14" t="s">
        <v>21</v>
      </c>
      <c r="E25" s="14" t="s">
        <v>31</v>
      </c>
      <c r="F25" s="45" t="s">
        <v>47</v>
      </c>
      <c r="G25" s="42" t="s">
        <v>46</v>
      </c>
      <c r="H25" s="53">
        <v>23</v>
      </c>
      <c r="I25" s="54">
        <v>52.272727272727273</v>
      </c>
      <c r="J25" t="s">
        <v>207</v>
      </c>
    </row>
    <row r="26" spans="1:10" ht="24" customHeight="1" x14ac:dyDescent="0.25">
      <c r="A26" s="1" t="s">
        <v>202</v>
      </c>
      <c r="B26" s="12" t="s">
        <v>44</v>
      </c>
      <c r="C26" s="13" t="s">
        <v>38</v>
      </c>
      <c r="D26" s="14" t="s">
        <v>21</v>
      </c>
      <c r="E26" s="14" t="s">
        <v>22</v>
      </c>
      <c r="F26" s="45" t="s">
        <v>47</v>
      </c>
      <c r="G26" s="42" t="s">
        <v>46</v>
      </c>
      <c r="H26" s="53">
        <v>23</v>
      </c>
      <c r="I26" s="54">
        <v>52.272727272727273</v>
      </c>
      <c r="J26" t="s">
        <v>208</v>
      </c>
    </row>
    <row r="27" spans="1:10" ht="24" customHeight="1" x14ac:dyDescent="0.25">
      <c r="A27" s="1">
        <v>16</v>
      </c>
      <c r="B27" s="12" t="s">
        <v>27</v>
      </c>
      <c r="C27" s="13" t="s">
        <v>25</v>
      </c>
      <c r="D27" s="14" t="s">
        <v>45</v>
      </c>
      <c r="E27" s="14" t="s">
        <v>26</v>
      </c>
      <c r="F27" s="45" t="s">
        <v>0</v>
      </c>
      <c r="G27" s="42" t="s">
        <v>46</v>
      </c>
      <c r="H27" s="53">
        <v>22</v>
      </c>
      <c r="I27" s="54">
        <v>50</v>
      </c>
    </row>
    <row r="28" spans="1:10" ht="24" customHeight="1" x14ac:dyDescent="0.25">
      <c r="A28" s="1">
        <v>17</v>
      </c>
      <c r="B28" s="12" t="s">
        <v>190</v>
      </c>
      <c r="C28" s="13" t="s">
        <v>191</v>
      </c>
      <c r="D28" s="14" t="s">
        <v>192</v>
      </c>
      <c r="E28" s="14" t="s">
        <v>193</v>
      </c>
      <c r="F28" s="45" t="s">
        <v>0</v>
      </c>
      <c r="G28" s="42" t="s">
        <v>155</v>
      </c>
      <c r="H28" s="53">
        <v>17</v>
      </c>
      <c r="I28" s="54">
        <v>38.636363636363633</v>
      </c>
    </row>
    <row r="29" spans="1:10" ht="24" customHeight="1" x14ac:dyDescent="0.25">
      <c r="A29" s="1">
        <v>18</v>
      </c>
      <c r="B29" s="12" t="s">
        <v>77</v>
      </c>
      <c r="C29" s="13" t="s">
        <v>135</v>
      </c>
      <c r="D29" s="14" t="s">
        <v>21</v>
      </c>
      <c r="E29" s="14" t="s">
        <v>26</v>
      </c>
      <c r="F29" s="45" t="s">
        <v>47</v>
      </c>
      <c r="G29" s="42" t="s">
        <v>46</v>
      </c>
      <c r="H29" s="53">
        <v>13</v>
      </c>
      <c r="I29" s="54">
        <v>29.545454545454547</v>
      </c>
    </row>
    <row r="30" spans="1:10" ht="24" customHeight="1" x14ac:dyDescent="0.25">
      <c r="A30" s="1">
        <v>19</v>
      </c>
      <c r="B30" s="12" t="s">
        <v>198</v>
      </c>
      <c r="C30" s="13" t="s">
        <v>199</v>
      </c>
      <c r="D30" s="14" t="s">
        <v>200</v>
      </c>
      <c r="E30" s="14" t="s">
        <v>22</v>
      </c>
      <c r="F30" s="45" t="s">
        <v>0</v>
      </c>
      <c r="G30" s="42" t="s">
        <v>46</v>
      </c>
      <c r="H30" s="53">
        <v>4</v>
      </c>
      <c r="I30" s="54">
        <v>9.0909090909090917</v>
      </c>
    </row>
  </sheetData>
  <sortState xmlns:xlrd2="http://schemas.microsoft.com/office/spreadsheetml/2017/richdata2" ref="B12:I30">
    <sortCondition descending="1" ref="I12:I30"/>
  </sortState>
  <mergeCells count="3">
    <mergeCell ref="A1:I1"/>
    <mergeCell ref="A2:I2"/>
    <mergeCell ref="A10:I10"/>
  </mergeCells>
  <conditionalFormatting sqref="F12:F30">
    <cfRule type="cellIs" dxfId="20" priority="1" operator="equal">
      <formula>"ZENY"</formula>
    </cfRule>
    <cfRule type="cellIs" dxfId="19" priority="2" operator="equal">
      <formula>"ZENY"</formula>
    </cfRule>
    <cfRule type="cellIs" dxfId="18" priority="3" operator="equal">
      <formula>"SPRINGER"</formula>
    </cfRule>
    <cfRule type="cellIs" dxfId="17" priority="4" operator="equal">
      <formula>"JUNIOR"</formula>
    </cfRule>
    <cfRule type="cellIs" dxfId="16" priority="5" operator="equal">
      <formula>"PCP"</formula>
    </cfRule>
  </conditionalFormatting>
  <conditionalFormatting sqref="G12:G30">
    <cfRule type="cellIs" dxfId="15" priority="6" operator="equal">
      <formula>"NIE"</formula>
    </cfRule>
    <cfRule type="cellIs" dxfId="14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22EE-BDCA-4B0A-80FC-F9807F46512C}">
  <sheetPr>
    <pageSetUpPr fitToPage="1"/>
  </sheetPr>
  <dimension ref="A1:K33"/>
  <sheetViews>
    <sheetView topLeftCell="A27" zoomScaleNormal="100" workbookViewId="0">
      <selection activeCell="I39" sqref="I3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70" t="s">
        <v>203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4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48</v>
      </c>
      <c r="I12" s="54">
        <v>100</v>
      </c>
    </row>
    <row r="13" spans="1:11" ht="24" customHeight="1" x14ac:dyDescent="0.25">
      <c r="A13" s="47">
        <v>2</v>
      </c>
      <c r="B13" s="12" t="s">
        <v>35</v>
      </c>
      <c r="C13" s="13" t="s">
        <v>84</v>
      </c>
      <c r="D13" s="14" t="s">
        <v>85</v>
      </c>
      <c r="E13" s="14" t="s">
        <v>31</v>
      </c>
      <c r="F13" s="45" t="s">
        <v>0</v>
      </c>
      <c r="G13" s="42" t="s">
        <v>46</v>
      </c>
      <c r="H13" s="53">
        <v>45</v>
      </c>
      <c r="I13" s="54">
        <v>93.75</v>
      </c>
      <c r="J13" t="s">
        <v>102</v>
      </c>
    </row>
    <row r="14" spans="1:11" ht="24" customHeight="1" x14ac:dyDescent="0.25">
      <c r="A14" s="1">
        <v>3</v>
      </c>
      <c r="B14" s="12" t="s">
        <v>28</v>
      </c>
      <c r="C14" s="13" t="s">
        <v>25</v>
      </c>
      <c r="D14" s="14" t="s">
        <v>29</v>
      </c>
      <c r="E14" s="14" t="s">
        <v>31</v>
      </c>
      <c r="F14" s="45" t="s">
        <v>0</v>
      </c>
      <c r="G14" s="42" t="s">
        <v>46</v>
      </c>
      <c r="H14" s="53">
        <v>45</v>
      </c>
      <c r="I14" s="54">
        <v>93.75</v>
      </c>
      <c r="J14" t="s">
        <v>102</v>
      </c>
    </row>
    <row r="15" spans="1:11" ht="24" customHeight="1" x14ac:dyDescent="0.25">
      <c r="A15" s="1" t="s">
        <v>150</v>
      </c>
      <c r="B15" s="12" t="s">
        <v>30</v>
      </c>
      <c r="C15" s="13" t="s">
        <v>43</v>
      </c>
      <c r="D15" s="14" t="s">
        <v>75</v>
      </c>
      <c r="E15" s="14" t="s">
        <v>22</v>
      </c>
      <c r="F15" s="45" t="s">
        <v>0</v>
      </c>
      <c r="G15" s="42" t="s">
        <v>46</v>
      </c>
      <c r="H15" s="53">
        <v>43</v>
      </c>
      <c r="I15" s="54">
        <v>89.583333333333343</v>
      </c>
    </row>
    <row r="16" spans="1:11" ht="24" customHeight="1" x14ac:dyDescent="0.25">
      <c r="A16" s="1" t="s">
        <v>150</v>
      </c>
      <c r="B16" s="12" t="s">
        <v>34</v>
      </c>
      <c r="C16" s="13" t="s">
        <v>25</v>
      </c>
      <c r="D16" s="14" t="s">
        <v>21</v>
      </c>
      <c r="E16" s="14" t="s">
        <v>31</v>
      </c>
      <c r="F16" s="45" t="s">
        <v>0</v>
      </c>
      <c r="G16" s="42" t="s">
        <v>46</v>
      </c>
      <c r="H16" s="53">
        <v>43</v>
      </c>
      <c r="I16" s="54">
        <v>89.583333333333343</v>
      </c>
    </row>
    <row r="17" spans="1:10" ht="24" customHeight="1" x14ac:dyDescent="0.25">
      <c r="A17" s="1">
        <v>6</v>
      </c>
      <c r="B17" s="12" t="s">
        <v>105</v>
      </c>
      <c r="C17" s="13" t="s">
        <v>107</v>
      </c>
      <c r="D17" s="14" t="s">
        <v>29</v>
      </c>
      <c r="E17" s="14" t="s">
        <v>31</v>
      </c>
      <c r="F17" s="45" t="s">
        <v>112</v>
      </c>
      <c r="G17" s="42" t="s">
        <v>46</v>
      </c>
      <c r="H17" s="53">
        <v>42</v>
      </c>
      <c r="I17" s="54">
        <v>87.5</v>
      </c>
    </row>
    <row r="18" spans="1:10" ht="24" customHeight="1" x14ac:dyDescent="0.25">
      <c r="A18" s="1">
        <v>7</v>
      </c>
      <c r="B18" s="12" t="s">
        <v>36</v>
      </c>
      <c r="C18" s="13" t="s">
        <v>37</v>
      </c>
      <c r="D18" s="14" t="s">
        <v>21</v>
      </c>
      <c r="E18" s="14" t="s">
        <v>31</v>
      </c>
      <c r="F18" s="45" t="s">
        <v>0</v>
      </c>
      <c r="G18" s="42" t="s">
        <v>46</v>
      </c>
      <c r="H18" s="53">
        <v>38</v>
      </c>
      <c r="I18" s="54">
        <v>79.166666666666657</v>
      </c>
    </row>
    <row r="19" spans="1:10" ht="24" customHeight="1" x14ac:dyDescent="0.25">
      <c r="A19" s="1" t="s">
        <v>204</v>
      </c>
      <c r="B19" s="12" t="s">
        <v>48</v>
      </c>
      <c r="C19" s="13" t="s">
        <v>25</v>
      </c>
      <c r="D19" s="14" t="s">
        <v>21</v>
      </c>
      <c r="E19" s="14" t="s">
        <v>22</v>
      </c>
      <c r="F19" s="45" t="s">
        <v>0</v>
      </c>
      <c r="G19" s="42" t="s">
        <v>46</v>
      </c>
      <c r="H19" s="53">
        <v>37</v>
      </c>
      <c r="I19" s="54">
        <v>77.083333333333343</v>
      </c>
    </row>
    <row r="20" spans="1:10" ht="24" customHeight="1" x14ac:dyDescent="0.25">
      <c r="A20" s="1" t="s">
        <v>204</v>
      </c>
      <c r="B20" s="12" t="s">
        <v>104</v>
      </c>
      <c r="C20" s="13" t="s">
        <v>103</v>
      </c>
      <c r="D20" s="14" t="s">
        <v>106</v>
      </c>
      <c r="E20" s="14" t="s">
        <v>31</v>
      </c>
      <c r="F20" s="45" t="s">
        <v>47</v>
      </c>
      <c r="G20" s="42" t="s">
        <v>46</v>
      </c>
      <c r="H20" s="53">
        <v>37</v>
      </c>
      <c r="I20" s="54">
        <v>77.083333333333343</v>
      </c>
      <c r="J20" t="s">
        <v>206</v>
      </c>
    </row>
    <row r="21" spans="1:10" ht="24" customHeight="1" x14ac:dyDescent="0.25">
      <c r="A21" s="1" t="s">
        <v>204</v>
      </c>
      <c r="B21" s="12" t="s">
        <v>110</v>
      </c>
      <c r="C21" s="13" t="s">
        <v>111</v>
      </c>
      <c r="D21" s="14" t="s">
        <v>21</v>
      </c>
      <c r="E21" s="14" t="s">
        <v>22</v>
      </c>
      <c r="F21" s="45" t="s">
        <v>112</v>
      </c>
      <c r="G21" s="42" t="s">
        <v>46</v>
      </c>
      <c r="H21" s="53">
        <v>37</v>
      </c>
      <c r="I21" s="54">
        <v>77.083333333333343</v>
      </c>
    </row>
    <row r="22" spans="1:10" ht="24" customHeight="1" x14ac:dyDescent="0.25">
      <c r="A22" s="1">
        <v>11</v>
      </c>
      <c r="B22" s="12" t="s">
        <v>41</v>
      </c>
      <c r="C22" s="13" t="s">
        <v>32</v>
      </c>
      <c r="D22" s="14" t="s">
        <v>21</v>
      </c>
      <c r="E22" s="14" t="s">
        <v>22</v>
      </c>
      <c r="F22" s="45" t="s">
        <v>0</v>
      </c>
      <c r="G22" s="42" t="s">
        <v>46</v>
      </c>
      <c r="H22" s="53">
        <v>36</v>
      </c>
      <c r="I22" s="54">
        <v>75</v>
      </c>
    </row>
    <row r="23" spans="1:10" ht="24" customHeight="1" x14ac:dyDescent="0.25">
      <c r="A23" s="1">
        <v>12</v>
      </c>
      <c r="B23" s="12" t="s">
        <v>49</v>
      </c>
      <c r="C23" s="13" t="s">
        <v>25</v>
      </c>
      <c r="D23" s="14" t="s">
        <v>21</v>
      </c>
      <c r="E23" s="14" t="s">
        <v>50</v>
      </c>
      <c r="F23" s="45" t="s">
        <v>0</v>
      </c>
      <c r="G23" s="42" t="s">
        <v>46</v>
      </c>
      <c r="H23" s="53">
        <v>34</v>
      </c>
      <c r="I23" s="54">
        <v>70.833333333333343</v>
      </c>
    </row>
    <row r="24" spans="1:10" ht="24" customHeight="1" x14ac:dyDescent="0.25">
      <c r="A24" s="1">
        <v>13</v>
      </c>
      <c r="B24" s="12" t="s">
        <v>33</v>
      </c>
      <c r="C24" s="13" t="s">
        <v>25</v>
      </c>
      <c r="D24" s="14" t="s">
        <v>29</v>
      </c>
      <c r="E24" s="14" t="s">
        <v>31</v>
      </c>
      <c r="F24" s="45" t="s">
        <v>0</v>
      </c>
      <c r="G24" s="42" t="s">
        <v>46</v>
      </c>
      <c r="H24" s="53">
        <v>33</v>
      </c>
      <c r="I24" s="54">
        <v>68.75</v>
      </c>
    </row>
    <row r="25" spans="1:10" ht="24" customHeight="1" x14ac:dyDescent="0.25">
      <c r="A25" s="1">
        <v>14</v>
      </c>
      <c r="B25" s="12" t="s">
        <v>55</v>
      </c>
      <c r="C25" s="13" t="s">
        <v>56</v>
      </c>
      <c r="D25" s="14" t="s">
        <v>57</v>
      </c>
      <c r="E25" s="14" t="s">
        <v>31</v>
      </c>
      <c r="F25" s="45" t="s">
        <v>0</v>
      </c>
      <c r="G25" s="42" t="s">
        <v>46</v>
      </c>
      <c r="H25" s="53">
        <v>32</v>
      </c>
      <c r="I25" s="54">
        <v>66.666666666666657</v>
      </c>
    </row>
    <row r="26" spans="1:10" ht="24" customHeight="1" x14ac:dyDescent="0.25">
      <c r="A26" s="1">
        <v>15</v>
      </c>
      <c r="B26" s="12" t="s">
        <v>78</v>
      </c>
      <c r="C26" s="13" t="s">
        <v>25</v>
      </c>
      <c r="D26" s="14" t="s">
        <v>21</v>
      </c>
      <c r="E26" s="14" t="s">
        <v>31</v>
      </c>
      <c r="F26" s="45" t="s">
        <v>0</v>
      </c>
      <c r="G26" s="42" t="s">
        <v>46</v>
      </c>
      <c r="H26" s="53">
        <v>30</v>
      </c>
      <c r="I26" s="54">
        <v>62.5</v>
      </c>
    </row>
    <row r="27" spans="1:10" ht="24" customHeight="1" x14ac:dyDescent="0.25">
      <c r="A27" s="1" t="s">
        <v>205</v>
      </c>
      <c r="B27" s="12" t="s">
        <v>82</v>
      </c>
      <c r="C27" s="13" t="s">
        <v>83</v>
      </c>
      <c r="D27" s="14" t="s">
        <v>29</v>
      </c>
      <c r="E27" s="14" t="s">
        <v>31</v>
      </c>
      <c r="F27" s="45" t="s">
        <v>0</v>
      </c>
      <c r="G27" s="42" t="s">
        <v>46</v>
      </c>
      <c r="H27" s="53">
        <v>29</v>
      </c>
      <c r="I27" s="54">
        <v>60.416666666666664</v>
      </c>
    </row>
    <row r="28" spans="1:10" ht="24" customHeight="1" x14ac:dyDescent="0.25">
      <c r="A28" s="1" t="s">
        <v>205</v>
      </c>
      <c r="B28" s="12" t="s">
        <v>72</v>
      </c>
      <c r="C28" s="13" t="s">
        <v>25</v>
      </c>
      <c r="D28" s="14" t="s">
        <v>29</v>
      </c>
      <c r="E28" s="14" t="s">
        <v>31</v>
      </c>
      <c r="F28" s="45" t="s">
        <v>0</v>
      </c>
      <c r="G28" s="42" t="s">
        <v>46</v>
      </c>
      <c r="H28" s="53">
        <v>29</v>
      </c>
      <c r="I28" s="54">
        <v>60.416666666666664</v>
      </c>
    </row>
    <row r="29" spans="1:10" ht="24" customHeight="1" x14ac:dyDescent="0.25">
      <c r="A29" s="1" t="s">
        <v>205</v>
      </c>
      <c r="B29" s="12" t="s">
        <v>44</v>
      </c>
      <c r="C29" s="13" t="s">
        <v>38</v>
      </c>
      <c r="D29" s="14" t="s">
        <v>21</v>
      </c>
      <c r="E29" s="14" t="s">
        <v>22</v>
      </c>
      <c r="F29" s="45" t="s">
        <v>47</v>
      </c>
      <c r="G29" s="42" t="s">
        <v>46</v>
      </c>
      <c r="H29" s="53">
        <v>29</v>
      </c>
      <c r="I29" s="54">
        <v>60.416666666666664</v>
      </c>
      <c r="J29" t="s">
        <v>209</v>
      </c>
    </row>
    <row r="30" spans="1:10" ht="24" customHeight="1" x14ac:dyDescent="0.25">
      <c r="A30" s="1">
        <v>19</v>
      </c>
      <c r="B30" s="12" t="s">
        <v>87</v>
      </c>
      <c r="C30" s="13" t="s">
        <v>38</v>
      </c>
      <c r="D30" s="14" t="s">
        <v>21</v>
      </c>
      <c r="E30" s="14" t="s">
        <v>31</v>
      </c>
      <c r="F30" s="45" t="s">
        <v>47</v>
      </c>
      <c r="G30" s="42" t="s">
        <v>46</v>
      </c>
      <c r="H30" s="53">
        <v>25</v>
      </c>
      <c r="I30" s="54">
        <v>52.083333333333336</v>
      </c>
      <c r="J30" t="s">
        <v>210</v>
      </c>
    </row>
    <row r="31" spans="1:10" ht="24" customHeight="1" x14ac:dyDescent="0.25">
      <c r="A31" s="1">
        <v>20</v>
      </c>
      <c r="B31" s="12" t="s">
        <v>198</v>
      </c>
      <c r="C31" s="13" t="s">
        <v>199</v>
      </c>
      <c r="D31" s="14" t="s">
        <v>200</v>
      </c>
      <c r="E31" s="14" t="s">
        <v>22</v>
      </c>
      <c r="F31" s="45" t="s">
        <v>0</v>
      </c>
      <c r="G31" s="42" t="s">
        <v>46</v>
      </c>
      <c r="H31" s="53">
        <v>20</v>
      </c>
      <c r="I31" s="54">
        <v>41.666666666666671</v>
      </c>
    </row>
    <row r="32" spans="1:10" ht="24" customHeight="1" x14ac:dyDescent="0.25">
      <c r="A32" s="1">
        <v>21</v>
      </c>
      <c r="B32" s="12" t="s">
        <v>190</v>
      </c>
      <c r="C32" s="13" t="s">
        <v>191</v>
      </c>
      <c r="D32" s="14" t="s">
        <v>192</v>
      </c>
      <c r="E32" s="14" t="s">
        <v>193</v>
      </c>
      <c r="F32" s="45" t="s">
        <v>0</v>
      </c>
      <c r="G32" s="42" t="s">
        <v>155</v>
      </c>
      <c r="H32" s="53">
        <v>15</v>
      </c>
      <c r="I32" s="54">
        <v>31.25</v>
      </c>
    </row>
    <row r="33" spans="1:9" ht="24" customHeight="1" x14ac:dyDescent="0.25">
      <c r="A33" s="1">
        <v>22</v>
      </c>
      <c r="B33" s="12" t="s">
        <v>77</v>
      </c>
      <c r="C33" s="13" t="s">
        <v>135</v>
      </c>
      <c r="D33" s="14" t="s">
        <v>21</v>
      </c>
      <c r="E33" s="14" t="s">
        <v>26</v>
      </c>
      <c r="F33" s="45" t="s">
        <v>47</v>
      </c>
      <c r="G33" s="42" t="s">
        <v>46</v>
      </c>
      <c r="H33" s="53">
        <v>9</v>
      </c>
      <c r="I33" s="54">
        <v>18.75</v>
      </c>
    </row>
  </sheetData>
  <sortState xmlns:xlrd2="http://schemas.microsoft.com/office/spreadsheetml/2017/richdata2" ref="B12:I33">
    <sortCondition descending="1" ref="I12:I33"/>
  </sortState>
  <mergeCells count="3">
    <mergeCell ref="A1:I1"/>
    <mergeCell ref="A2:I2"/>
    <mergeCell ref="A10:I10"/>
  </mergeCells>
  <conditionalFormatting sqref="F12:F33">
    <cfRule type="cellIs" dxfId="13" priority="17" operator="equal">
      <formula>"ZENY"</formula>
    </cfRule>
    <cfRule type="cellIs" dxfId="12" priority="18" operator="equal">
      <formula>"ZENY"</formula>
    </cfRule>
    <cfRule type="cellIs" dxfId="11" priority="19" operator="equal">
      <formula>"SPRINGER"</formula>
    </cfRule>
    <cfRule type="cellIs" dxfId="10" priority="20" operator="equal">
      <formula>"JUNIOR"</formula>
    </cfRule>
    <cfRule type="cellIs" dxfId="9" priority="21" operator="equal">
      <formula>"PCP"</formula>
    </cfRule>
  </conditionalFormatting>
  <conditionalFormatting sqref="G12:G33">
    <cfRule type="cellIs" dxfId="8" priority="22" operator="equal">
      <formula>"NIE"</formula>
    </cfRule>
    <cfRule type="cellIs" dxfId="7" priority="23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C422-A5C8-462F-ADA1-91A1F1ACED12}">
  <sheetPr>
    <pageSetUpPr fitToPage="1"/>
  </sheetPr>
  <dimension ref="A1:K53"/>
  <sheetViews>
    <sheetView zoomScaleNormal="100" workbookViewId="0">
      <selection activeCell="L13" sqref="L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1" t="s">
        <v>98</v>
      </c>
      <c r="B1" s="61"/>
      <c r="C1" s="61"/>
      <c r="D1" s="61"/>
      <c r="E1" s="61"/>
      <c r="F1" s="61"/>
      <c r="G1" s="61"/>
      <c r="H1" s="61"/>
      <c r="I1" s="61"/>
      <c r="J1" s="51"/>
      <c r="K1" s="51"/>
    </row>
    <row r="2" spans="1:11" ht="18.75" x14ac:dyDescent="0.3">
      <c r="A2" s="61" t="s">
        <v>99</v>
      </c>
      <c r="B2" s="61"/>
      <c r="C2" s="61"/>
      <c r="D2" s="61"/>
      <c r="E2" s="61"/>
      <c r="F2" s="61"/>
      <c r="G2" s="61"/>
      <c r="H2" s="61"/>
      <c r="I2" s="61"/>
      <c r="J2" s="51"/>
      <c r="K2" s="51"/>
    </row>
    <row r="10" spans="1:11" ht="21" x14ac:dyDescent="0.35">
      <c r="A10" s="72" t="s">
        <v>211</v>
      </c>
      <c r="B10" s="72"/>
      <c r="C10" s="72"/>
      <c r="D10" s="72"/>
      <c r="E10" s="72"/>
      <c r="F10" s="72"/>
      <c r="G10" s="72"/>
      <c r="H10" s="72"/>
      <c r="I10" s="7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100</v>
      </c>
      <c r="H11" s="52" t="s">
        <v>101</v>
      </c>
      <c r="I11" s="52" t="s">
        <v>1</v>
      </c>
    </row>
    <row r="12" spans="1:11" ht="24" customHeight="1" x14ac:dyDescent="0.25">
      <c r="A12" s="46">
        <v>1</v>
      </c>
      <c r="B12" s="12" t="s">
        <v>24</v>
      </c>
      <c r="C12" s="13" t="s">
        <v>25</v>
      </c>
      <c r="D12" s="14" t="s">
        <v>21</v>
      </c>
      <c r="E12" s="14" t="s">
        <v>26</v>
      </c>
      <c r="F12" s="45" t="s">
        <v>0</v>
      </c>
      <c r="G12" s="42" t="s">
        <v>46</v>
      </c>
      <c r="H12" s="53">
        <v>413</v>
      </c>
      <c r="I12" s="54">
        <v>900</v>
      </c>
    </row>
    <row r="13" spans="1:11" ht="24" customHeight="1" x14ac:dyDescent="0.25">
      <c r="A13" s="47">
        <v>2</v>
      </c>
      <c r="B13" s="12" t="s">
        <v>30</v>
      </c>
      <c r="C13" s="13" t="s">
        <v>43</v>
      </c>
      <c r="D13" s="14" t="s">
        <v>75</v>
      </c>
      <c r="E13" s="14" t="s">
        <v>22</v>
      </c>
      <c r="F13" s="45" t="s">
        <v>0</v>
      </c>
      <c r="G13" s="42" t="s">
        <v>46</v>
      </c>
      <c r="H13" s="53">
        <v>358</v>
      </c>
      <c r="I13" s="54">
        <v>798.27716969021321</v>
      </c>
    </row>
    <row r="14" spans="1:11" ht="24" customHeight="1" x14ac:dyDescent="0.25">
      <c r="A14" s="1">
        <v>3</v>
      </c>
      <c r="B14" s="12" t="s">
        <v>19</v>
      </c>
      <c r="C14" s="13" t="s">
        <v>68</v>
      </c>
      <c r="D14" s="14" t="s">
        <v>67</v>
      </c>
      <c r="E14" s="14" t="s">
        <v>22</v>
      </c>
      <c r="F14" s="45" t="s">
        <v>0</v>
      </c>
      <c r="G14" s="42" t="s">
        <v>46</v>
      </c>
      <c r="H14" s="53">
        <v>361</v>
      </c>
      <c r="I14" s="54">
        <v>780.69390715667316</v>
      </c>
    </row>
    <row r="15" spans="1:11" ht="24" customHeight="1" x14ac:dyDescent="0.25">
      <c r="A15" s="1">
        <v>4</v>
      </c>
      <c r="B15" s="12" t="s">
        <v>48</v>
      </c>
      <c r="C15" s="13" t="s">
        <v>25</v>
      </c>
      <c r="D15" s="14" t="s">
        <v>21</v>
      </c>
      <c r="E15" s="14" t="s">
        <v>22</v>
      </c>
      <c r="F15" s="45" t="s">
        <v>0</v>
      </c>
      <c r="G15" s="42" t="s">
        <v>46</v>
      </c>
      <c r="H15" s="53">
        <v>340</v>
      </c>
      <c r="I15" s="54">
        <v>754.14837821752712</v>
      </c>
    </row>
    <row r="16" spans="1:11" ht="24" customHeight="1" x14ac:dyDescent="0.25">
      <c r="A16" s="1">
        <v>5</v>
      </c>
      <c r="B16" s="12" t="s">
        <v>49</v>
      </c>
      <c r="C16" s="13" t="s">
        <v>25</v>
      </c>
      <c r="D16" s="14" t="s">
        <v>21</v>
      </c>
      <c r="E16" s="14" t="s">
        <v>50</v>
      </c>
      <c r="F16" s="45" t="s">
        <v>0</v>
      </c>
      <c r="G16" s="42" t="s">
        <v>46</v>
      </c>
      <c r="H16" s="53">
        <v>340</v>
      </c>
      <c r="I16" s="54">
        <v>740.3874545641429</v>
      </c>
    </row>
    <row r="17" spans="1:10" ht="24" customHeight="1" x14ac:dyDescent="0.25">
      <c r="A17" s="1">
        <v>6</v>
      </c>
      <c r="B17" s="12" t="s">
        <v>104</v>
      </c>
      <c r="C17" s="13" t="s">
        <v>103</v>
      </c>
      <c r="D17" s="14" t="s">
        <v>106</v>
      </c>
      <c r="E17" s="14" t="s">
        <v>31</v>
      </c>
      <c r="F17" s="45" t="s">
        <v>47</v>
      </c>
      <c r="G17" s="42" t="s">
        <v>46</v>
      </c>
      <c r="H17" s="53">
        <v>335</v>
      </c>
      <c r="I17" s="54">
        <v>723.51111089547726</v>
      </c>
      <c r="J17" t="s">
        <v>212</v>
      </c>
    </row>
    <row r="18" spans="1:10" ht="24" customHeight="1" x14ac:dyDescent="0.25">
      <c r="A18" s="1">
        <v>7</v>
      </c>
      <c r="B18" s="12" t="s">
        <v>55</v>
      </c>
      <c r="C18" s="13" t="s">
        <v>56</v>
      </c>
      <c r="D18" s="14" t="s">
        <v>57</v>
      </c>
      <c r="E18" s="14" t="s">
        <v>31</v>
      </c>
      <c r="F18" s="45" t="s">
        <v>0</v>
      </c>
      <c r="G18" s="42" t="s">
        <v>46</v>
      </c>
      <c r="H18" s="53">
        <v>325</v>
      </c>
      <c r="I18" s="54">
        <v>716.89278215873969</v>
      </c>
    </row>
    <row r="19" spans="1:10" ht="24" customHeight="1" x14ac:dyDescent="0.25">
      <c r="A19" s="1">
        <v>8</v>
      </c>
      <c r="B19" s="12" t="s">
        <v>35</v>
      </c>
      <c r="C19" s="13" t="s">
        <v>84</v>
      </c>
      <c r="D19" s="14" t="s">
        <v>85</v>
      </c>
      <c r="E19" s="14" t="s">
        <v>31</v>
      </c>
      <c r="F19" s="45" t="s">
        <v>0</v>
      </c>
      <c r="G19" s="42" t="s">
        <v>46</v>
      </c>
      <c r="H19" s="53">
        <v>315</v>
      </c>
      <c r="I19" s="54">
        <v>700.49858598077844</v>
      </c>
    </row>
    <row r="20" spans="1:10" ht="24" customHeight="1" x14ac:dyDescent="0.25">
      <c r="A20" s="1">
        <v>9</v>
      </c>
      <c r="B20" s="12" t="s">
        <v>79</v>
      </c>
      <c r="C20" s="13" t="s">
        <v>80</v>
      </c>
      <c r="D20" s="14" t="s">
        <v>81</v>
      </c>
      <c r="E20" s="14" t="s">
        <v>31</v>
      </c>
      <c r="F20" s="45" t="s">
        <v>0</v>
      </c>
      <c r="G20" s="42" t="s">
        <v>46</v>
      </c>
      <c r="H20" s="53">
        <v>303</v>
      </c>
      <c r="I20" s="54">
        <v>655.02609349741635</v>
      </c>
    </row>
    <row r="21" spans="1:10" ht="24" customHeight="1" x14ac:dyDescent="0.25">
      <c r="A21" s="1">
        <v>10</v>
      </c>
      <c r="B21" s="12" t="s">
        <v>36</v>
      </c>
      <c r="C21" s="13" t="s">
        <v>37</v>
      </c>
      <c r="D21" s="14" t="s">
        <v>21</v>
      </c>
      <c r="E21" s="14" t="s">
        <v>31</v>
      </c>
      <c r="F21" s="45" t="s">
        <v>0</v>
      </c>
      <c r="G21" s="42" t="s">
        <v>46</v>
      </c>
      <c r="H21" s="53">
        <v>301</v>
      </c>
      <c r="I21" s="54">
        <v>648.101154935105</v>
      </c>
    </row>
    <row r="22" spans="1:10" ht="24" customHeight="1" x14ac:dyDescent="0.25">
      <c r="A22" s="1">
        <v>11</v>
      </c>
      <c r="B22" s="12" t="s">
        <v>105</v>
      </c>
      <c r="C22" s="13" t="s">
        <v>107</v>
      </c>
      <c r="D22" s="14" t="s">
        <v>29</v>
      </c>
      <c r="E22" s="14" t="s">
        <v>31</v>
      </c>
      <c r="F22" s="45" t="s">
        <v>112</v>
      </c>
      <c r="G22" s="42" t="s">
        <v>46</v>
      </c>
      <c r="H22" s="53">
        <v>291</v>
      </c>
      <c r="I22" s="54">
        <v>646.12985688378853</v>
      </c>
      <c r="J22" t="s">
        <v>215</v>
      </c>
    </row>
    <row r="23" spans="1:10" ht="24" customHeight="1" x14ac:dyDescent="0.25">
      <c r="A23" s="1">
        <v>12</v>
      </c>
      <c r="B23" s="12" t="s">
        <v>82</v>
      </c>
      <c r="C23" s="13" t="s">
        <v>83</v>
      </c>
      <c r="D23" s="14" t="s">
        <v>29</v>
      </c>
      <c r="E23" s="14" t="s">
        <v>31</v>
      </c>
      <c r="F23" s="45" t="s">
        <v>0</v>
      </c>
      <c r="G23" s="42" t="s">
        <v>46</v>
      </c>
      <c r="H23" s="53">
        <v>284</v>
      </c>
      <c r="I23" s="54">
        <v>625.76407172845654</v>
      </c>
    </row>
    <row r="24" spans="1:10" ht="24" customHeight="1" x14ac:dyDescent="0.25">
      <c r="A24" s="1">
        <v>13</v>
      </c>
      <c r="B24" s="12" t="s">
        <v>110</v>
      </c>
      <c r="C24" s="13" t="s">
        <v>111</v>
      </c>
      <c r="D24" s="14" t="s">
        <v>21</v>
      </c>
      <c r="E24" s="14" t="s">
        <v>22</v>
      </c>
      <c r="F24" s="45" t="s">
        <v>112</v>
      </c>
      <c r="G24" s="42" t="s">
        <v>46</v>
      </c>
      <c r="H24" s="53">
        <v>283</v>
      </c>
      <c r="I24" s="54">
        <v>623.99432397697888</v>
      </c>
      <c r="J24" t="s">
        <v>216</v>
      </c>
    </row>
    <row r="25" spans="1:10" ht="24" customHeight="1" x14ac:dyDescent="0.25">
      <c r="A25" s="1">
        <v>14</v>
      </c>
      <c r="B25" s="12" t="s">
        <v>88</v>
      </c>
      <c r="C25" s="13" t="s">
        <v>68</v>
      </c>
      <c r="D25" s="14" t="s">
        <v>133</v>
      </c>
      <c r="E25" s="14" t="s">
        <v>31</v>
      </c>
      <c r="F25" s="45" t="s">
        <v>0</v>
      </c>
      <c r="G25" s="42" t="s">
        <v>46</v>
      </c>
      <c r="H25" s="53">
        <v>280</v>
      </c>
      <c r="I25" s="54">
        <v>604.90312467879539</v>
      </c>
    </row>
    <row r="26" spans="1:10" ht="24" customHeight="1" x14ac:dyDescent="0.25">
      <c r="A26" s="1">
        <v>15</v>
      </c>
      <c r="B26" s="12" t="s">
        <v>41</v>
      </c>
      <c r="C26" s="13" t="s">
        <v>32</v>
      </c>
      <c r="D26" s="14" t="s">
        <v>21</v>
      </c>
      <c r="E26" s="14" t="s">
        <v>22</v>
      </c>
      <c r="F26" s="45" t="s">
        <v>0</v>
      </c>
      <c r="G26" s="42" t="s">
        <v>46</v>
      </c>
      <c r="H26" s="53">
        <v>278</v>
      </c>
      <c r="I26" s="54">
        <v>597.07251749689306</v>
      </c>
    </row>
    <row r="27" spans="1:10" ht="24" customHeight="1" x14ac:dyDescent="0.25">
      <c r="A27" s="1">
        <v>16</v>
      </c>
      <c r="B27" s="12" t="s">
        <v>90</v>
      </c>
      <c r="C27" s="13" t="s">
        <v>20</v>
      </c>
      <c r="D27" s="14" t="s">
        <v>134</v>
      </c>
      <c r="E27" s="14" t="s">
        <v>31</v>
      </c>
      <c r="F27" s="45" t="s">
        <v>112</v>
      </c>
      <c r="G27" s="42" t="s">
        <v>46</v>
      </c>
      <c r="H27" s="53">
        <v>260</v>
      </c>
      <c r="I27" s="54">
        <v>562.49097122940782</v>
      </c>
      <c r="J27" t="s">
        <v>217</v>
      </c>
    </row>
    <row r="28" spans="1:10" ht="24" customHeight="1" x14ac:dyDescent="0.25">
      <c r="A28" s="1">
        <v>17</v>
      </c>
      <c r="B28" s="12" t="s">
        <v>72</v>
      </c>
      <c r="C28" s="13" t="s">
        <v>103</v>
      </c>
      <c r="D28" s="14" t="s">
        <v>117</v>
      </c>
      <c r="E28" s="14" t="s">
        <v>31</v>
      </c>
      <c r="F28" s="45" t="s">
        <v>47</v>
      </c>
      <c r="G28" s="42" t="s">
        <v>46</v>
      </c>
      <c r="H28" s="53">
        <v>252</v>
      </c>
      <c r="I28" s="54">
        <v>553.6131614299976</v>
      </c>
      <c r="J28" t="s">
        <v>213</v>
      </c>
    </row>
    <row r="29" spans="1:10" ht="24" customHeight="1" x14ac:dyDescent="0.25">
      <c r="A29" s="1">
        <v>18</v>
      </c>
      <c r="B29" s="12" t="s">
        <v>39</v>
      </c>
      <c r="C29" s="13" t="s">
        <v>69</v>
      </c>
      <c r="D29" s="14" t="s">
        <v>70</v>
      </c>
      <c r="E29" s="14" t="s">
        <v>31</v>
      </c>
      <c r="F29" s="45" t="s">
        <v>0</v>
      </c>
      <c r="G29" s="42" t="s">
        <v>46</v>
      </c>
      <c r="H29" s="53">
        <v>220</v>
      </c>
      <c r="I29" s="54">
        <v>475.41632794176741</v>
      </c>
    </row>
    <row r="30" spans="1:10" ht="24" customHeight="1" x14ac:dyDescent="0.25">
      <c r="A30" s="1">
        <v>19</v>
      </c>
      <c r="B30" s="12" t="s">
        <v>44</v>
      </c>
      <c r="C30" s="13" t="s">
        <v>38</v>
      </c>
      <c r="D30" s="14" t="s">
        <v>21</v>
      </c>
      <c r="E30" s="14" t="s">
        <v>22</v>
      </c>
      <c r="F30" s="45" t="s">
        <v>47</v>
      </c>
      <c r="G30" s="42" t="s">
        <v>46</v>
      </c>
      <c r="H30" s="53">
        <v>175</v>
      </c>
      <c r="I30" s="54">
        <v>385.87146549103068</v>
      </c>
      <c r="J30" t="s">
        <v>214</v>
      </c>
    </row>
    <row r="31" spans="1:10" ht="24" customHeight="1" x14ac:dyDescent="0.25">
      <c r="A31" s="1">
        <v>20</v>
      </c>
      <c r="B31" s="12" t="s">
        <v>109</v>
      </c>
      <c r="C31" s="13" t="s">
        <v>80</v>
      </c>
      <c r="D31" s="14" t="s">
        <v>106</v>
      </c>
      <c r="E31" s="14" t="s">
        <v>31</v>
      </c>
      <c r="F31" s="45" t="s">
        <v>0</v>
      </c>
      <c r="G31" s="42" t="s">
        <v>46</v>
      </c>
      <c r="H31" s="53">
        <v>151</v>
      </c>
      <c r="I31" s="54">
        <v>339.96739076526308</v>
      </c>
    </row>
    <row r="32" spans="1:10" ht="24" customHeight="1" x14ac:dyDescent="0.25">
      <c r="A32" s="1">
        <v>21</v>
      </c>
      <c r="B32" s="12" t="s">
        <v>165</v>
      </c>
      <c r="C32" s="13" t="s">
        <v>163</v>
      </c>
      <c r="D32" s="14" t="s">
        <v>117</v>
      </c>
      <c r="E32" s="14" t="s">
        <v>31</v>
      </c>
      <c r="F32" s="45" t="s">
        <v>47</v>
      </c>
      <c r="G32" s="42" t="s">
        <v>155</v>
      </c>
      <c r="H32" s="53">
        <v>112</v>
      </c>
      <c r="I32" s="54">
        <v>239.20454545454544</v>
      </c>
    </row>
    <row r="33" spans="1:9" ht="24" customHeight="1" x14ac:dyDescent="0.25">
      <c r="A33" s="1">
        <v>22</v>
      </c>
      <c r="B33" s="12" t="s">
        <v>28</v>
      </c>
      <c r="C33" s="13" t="s">
        <v>25</v>
      </c>
      <c r="D33" s="14" t="s">
        <v>29</v>
      </c>
      <c r="E33" s="14" t="s">
        <v>31</v>
      </c>
      <c r="F33" s="45" t="s">
        <v>0</v>
      </c>
      <c r="G33" s="42" t="s">
        <v>46</v>
      </c>
      <c r="H33" s="53">
        <v>88</v>
      </c>
      <c r="I33" s="54">
        <v>183.33333333333334</v>
      </c>
    </row>
    <row r="34" spans="1:9" ht="24" customHeight="1" x14ac:dyDescent="0.25">
      <c r="A34" s="1">
        <v>23</v>
      </c>
      <c r="B34" s="12" t="s">
        <v>156</v>
      </c>
      <c r="C34" s="13" t="s">
        <v>68</v>
      </c>
      <c r="D34" s="14" t="s">
        <v>157</v>
      </c>
      <c r="E34" s="14" t="s">
        <v>22</v>
      </c>
      <c r="F34" s="45" t="s">
        <v>0</v>
      </c>
      <c r="G34" s="42" t="s">
        <v>155</v>
      </c>
      <c r="H34" s="53">
        <v>81</v>
      </c>
      <c r="I34" s="54">
        <v>175.75757575757575</v>
      </c>
    </row>
    <row r="35" spans="1:9" ht="24" customHeight="1" x14ac:dyDescent="0.25">
      <c r="A35" s="1">
        <v>24</v>
      </c>
      <c r="B35" s="12" t="s">
        <v>158</v>
      </c>
      <c r="C35" s="13" t="s">
        <v>159</v>
      </c>
      <c r="D35" s="14" t="s">
        <v>29</v>
      </c>
      <c r="E35" s="14" t="s">
        <v>31</v>
      </c>
      <c r="F35" s="45" t="s">
        <v>0</v>
      </c>
      <c r="G35" s="42" t="s">
        <v>155</v>
      </c>
      <c r="H35" s="53">
        <v>69</v>
      </c>
      <c r="I35" s="54">
        <v>149.81060606060606</v>
      </c>
    </row>
    <row r="36" spans="1:9" ht="24" customHeight="1" x14ac:dyDescent="0.25">
      <c r="A36" s="1">
        <v>25</v>
      </c>
      <c r="B36" s="12" t="s">
        <v>33</v>
      </c>
      <c r="C36" s="13" t="s">
        <v>25</v>
      </c>
      <c r="D36" s="14" t="s">
        <v>29</v>
      </c>
      <c r="E36" s="14" t="s">
        <v>31</v>
      </c>
      <c r="F36" s="45" t="s">
        <v>0</v>
      </c>
      <c r="G36" s="42" t="s">
        <v>46</v>
      </c>
      <c r="H36" s="53">
        <v>64</v>
      </c>
      <c r="I36" s="54">
        <v>139.20454545454544</v>
      </c>
    </row>
    <row r="37" spans="1:9" ht="24" customHeight="1" x14ac:dyDescent="0.25">
      <c r="A37" s="1">
        <v>26</v>
      </c>
      <c r="B37" s="12" t="s">
        <v>190</v>
      </c>
      <c r="C37" s="13" t="s">
        <v>191</v>
      </c>
      <c r="D37" s="14" t="s">
        <v>192</v>
      </c>
      <c r="E37" s="14" t="s">
        <v>193</v>
      </c>
      <c r="F37" s="45" t="s">
        <v>0</v>
      </c>
      <c r="G37" s="42" t="s">
        <v>155</v>
      </c>
      <c r="H37" s="53">
        <v>55</v>
      </c>
      <c r="I37" s="54">
        <v>117.80303030303031</v>
      </c>
    </row>
    <row r="38" spans="1:9" ht="24" customHeight="1" x14ac:dyDescent="0.25">
      <c r="A38" s="1">
        <v>27</v>
      </c>
      <c r="B38" s="12" t="s">
        <v>160</v>
      </c>
      <c r="C38" s="13" t="s">
        <v>95</v>
      </c>
      <c r="D38" s="14" t="s">
        <v>161</v>
      </c>
      <c r="E38" s="14" t="s">
        <v>31</v>
      </c>
      <c r="F38" s="45" t="s">
        <v>0</v>
      </c>
      <c r="G38" s="42" t="s">
        <v>46</v>
      </c>
      <c r="H38" s="53">
        <v>52</v>
      </c>
      <c r="I38" s="54">
        <v>112.68939393939394</v>
      </c>
    </row>
    <row r="39" spans="1:9" ht="24" customHeight="1" x14ac:dyDescent="0.25">
      <c r="A39" s="1">
        <v>28</v>
      </c>
      <c r="B39" s="12" t="s">
        <v>136</v>
      </c>
      <c r="C39" s="13" t="s">
        <v>80</v>
      </c>
      <c r="D39" s="14" t="s">
        <v>137</v>
      </c>
      <c r="E39" s="14" t="s">
        <v>31</v>
      </c>
      <c r="F39" s="45" t="s">
        <v>0</v>
      </c>
      <c r="G39" s="42" t="s">
        <v>46</v>
      </c>
      <c r="H39" s="53">
        <v>50</v>
      </c>
      <c r="I39" s="54">
        <v>110.67193675889328</v>
      </c>
    </row>
    <row r="40" spans="1:9" ht="24" customHeight="1" x14ac:dyDescent="0.25">
      <c r="A40" s="1">
        <v>29</v>
      </c>
      <c r="B40" s="12" t="s">
        <v>87</v>
      </c>
      <c r="C40" s="13" t="s">
        <v>108</v>
      </c>
      <c r="D40" s="14" t="s">
        <v>21</v>
      </c>
      <c r="E40" s="14" t="s">
        <v>31</v>
      </c>
      <c r="F40" s="45" t="s">
        <v>0</v>
      </c>
      <c r="G40" s="42" t="s">
        <v>46</v>
      </c>
      <c r="H40" s="53">
        <v>48</v>
      </c>
      <c r="I40" s="54">
        <v>104.35606060606061</v>
      </c>
    </row>
    <row r="41" spans="1:9" ht="24" customHeight="1" x14ac:dyDescent="0.25">
      <c r="A41" s="1">
        <v>30</v>
      </c>
      <c r="B41" s="12" t="s">
        <v>51</v>
      </c>
      <c r="C41" s="13" t="s">
        <v>38</v>
      </c>
      <c r="D41" s="14" t="s">
        <v>86</v>
      </c>
      <c r="E41" s="14" t="s">
        <v>22</v>
      </c>
      <c r="F41" s="45" t="s">
        <v>47</v>
      </c>
      <c r="G41" s="42" t="s">
        <v>46</v>
      </c>
      <c r="H41" s="53">
        <v>44</v>
      </c>
      <c r="I41" s="54">
        <v>95.422705314009676</v>
      </c>
    </row>
    <row r="42" spans="1:9" ht="24" customHeight="1" x14ac:dyDescent="0.25">
      <c r="A42" s="1">
        <v>31</v>
      </c>
      <c r="B42" s="12" t="s">
        <v>23</v>
      </c>
      <c r="C42" s="13" t="s">
        <v>20</v>
      </c>
      <c r="D42" s="14" t="s">
        <v>21</v>
      </c>
      <c r="E42" s="14" t="s">
        <v>22</v>
      </c>
      <c r="F42" s="45" t="s">
        <v>0</v>
      </c>
      <c r="G42" s="42" t="s">
        <v>46</v>
      </c>
      <c r="H42" s="53">
        <v>44</v>
      </c>
      <c r="I42" s="54">
        <v>91.666666666666657</v>
      </c>
    </row>
    <row r="43" spans="1:9" ht="24" customHeight="1" x14ac:dyDescent="0.25">
      <c r="A43" s="1">
        <v>32</v>
      </c>
      <c r="B43" s="12" t="s">
        <v>34</v>
      </c>
      <c r="C43" s="13" t="s">
        <v>25</v>
      </c>
      <c r="D43" s="14" t="s">
        <v>21</v>
      </c>
      <c r="E43" s="14" t="s">
        <v>31</v>
      </c>
      <c r="F43" s="45" t="s">
        <v>0</v>
      </c>
      <c r="G43" s="42" t="s">
        <v>46</v>
      </c>
      <c r="H43" s="53">
        <v>43</v>
      </c>
      <c r="I43" s="54">
        <v>89.583333333333343</v>
      </c>
    </row>
    <row r="44" spans="1:9" ht="24" customHeight="1" x14ac:dyDescent="0.25">
      <c r="A44" s="1">
        <v>33</v>
      </c>
      <c r="B44" s="12" t="s">
        <v>154</v>
      </c>
      <c r="C44" s="13" t="s">
        <v>20</v>
      </c>
      <c r="D44" s="14" t="s">
        <v>21</v>
      </c>
      <c r="E44" s="14" t="s">
        <v>31</v>
      </c>
      <c r="F44" s="45" t="s">
        <v>0</v>
      </c>
      <c r="G44" s="42" t="s">
        <v>155</v>
      </c>
      <c r="H44" s="53">
        <v>39</v>
      </c>
      <c r="I44" s="54">
        <v>88.63636363636364</v>
      </c>
    </row>
    <row r="45" spans="1:9" ht="24" customHeight="1" x14ac:dyDescent="0.25">
      <c r="A45" s="1">
        <v>34</v>
      </c>
      <c r="B45" s="12" t="s">
        <v>166</v>
      </c>
      <c r="C45" s="13" t="s">
        <v>167</v>
      </c>
      <c r="D45" s="14" t="s">
        <v>168</v>
      </c>
      <c r="E45" s="14" t="s">
        <v>31</v>
      </c>
      <c r="F45" s="45" t="s">
        <v>0</v>
      </c>
      <c r="G45" s="42" t="s">
        <v>155</v>
      </c>
      <c r="H45" s="53">
        <v>42</v>
      </c>
      <c r="I45" s="54">
        <v>87.5</v>
      </c>
    </row>
    <row r="46" spans="1:9" ht="24" customHeight="1" x14ac:dyDescent="0.25">
      <c r="A46" s="1">
        <v>35</v>
      </c>
      <c r="B46" s="12" t="s">
        <v>89</v>
      </c>
      <c r="C46" s="13" t="s">
        <v>138</v>
      </c>
      <c r="D46" s="14" t="s">
        <v>139</v>
      </c>
      <c r="E46" s="14" t="s">
        <v>31</v>
      </c>
      <c r="F46" s="45" t="s">
        <v>0</v>
      </c>
      <c r="G46" s="42" t="s">
        <v>46</v>
      </c>
      <c r="H46" s="53">
        <v>40</v>
      </c>
      <c r="I46" s="54">
        <v>87.343544137022405</v>
      </c>
    </row>
    <row r="47" spans="1:9" ht="24" customHeight="1" x14ac:dyDescent="0.25">
      <c r="A47" s="1">
        <v>36</v>
      </c>
      <c r="B47" s="12" t="s">
        <v>162</v>
      </c>
      <c r="C47" s="13" t="s">
        <v>163</v>
      </c>
      <c r="D47" s="14" t="s">
        <v>117</v>
      </c>
      <c r="E47" s="14" t="s">
        <v>164</v>
      </c>
      <c r="F47" s="45" t="s">
        <v>47</v>
      </c>
      <c r="G47" s="42" t="s">
        <v>155</v>
      </c>
      <c r="H47" s="53">
        <v>37</v>
      </c>
      <c r="I47" s="54">
        <v>84.090909090909093</v>
      </c>
    </row>
    <row r="48" spans="1:9" ht="24" customHeight="1" x14ac:dyDescent="0.25">
      <c r="A48" s="1">
        <v>37</v>
      </c>
      <c r="B48" s="12" t="s">
        <v>77</v>
      </c>
      <c r="C48" s="13" t="s">
        <v>135</v>
      </c>
      <c r="D48" s="14" t="s">
        <v>21</v>
      </c>
      <c r="E48" s="14" t="s">
        <v>26</v>
      </c>
      <c r="F48" s="45" t="s">
        <v>47</v>
      </c>
      <c r="G48" s="42" t="s">
        <v>46</v>
      </c>
      <c r="H48" s="53">
        <v>37</v>
      </c>
      <c r="I48" s="54">
        <v>81.595849802371532</v>
      </c>
    </row>
    <row r="49" spans="1:9" ht="24" customHeight="1" x14ac:dyDescent="0.25">
      <c r="A49" s="1">
        <v>38</v>
      </c>
      <c r="B49" s="12" t="s">
        <v>78</v>
      </c>
      <c r="C49" s="13" t="s">
        <v>25</v>
      </c>
      <c r="D49" s="14" t="s">
        <v>21</v>
      </c>
      <c r="E49" s="14" t="s">
        <v>31</v>
      </c>
      <c r="F49" s="45" t="s">
        <v>0</v>
      </c>
      <c r="G49" s="42" t="s">
        <v>46</v>
      </c>
      <c r="H49" s="53">
        <v>30</v>
      </c>
      <c r="I49" s="54">
        <v>62.5</v>
      </c>
    </row>
    <row r="50" spans="1:9" ht="24" customHeight="1" x14ac:dyDescent="0.25">
      <c r="A50" s="1">
        <v>39</v>
      </c>
      <c r="B50" s="12" t="s">
        <v>198</v>
      </c>
      <c r="C50" s="13" t="s">
        <v>199</v>
      </c>
      <c r="D50" s="14" t="s">
        <v>200</v>
      </c>
      <c r="E50" s="14" t="s">
        <v>22</v>
      </c>
      <c r="F50" s="45" t="s">
        <v>0</v>
      </c>
      <c r="G50" s="42" t="s">
        <v>46</v>
      </c>
      <c r="H50" s="53">
        <v>24</v>
      </c>
      <c r="I50" s="54">
        <v>50.757575757575765</v>
      </c>
    </row>
    <row r="51" spans="1:9" ht="24" customHeight="1" x14ac:dyDescent="0.25">
      <c r="A51" s="1">
        <v>40</v>
      </c>
      <c r="B51" s="12" t="s">
        <v>27</v>
      </c>
      <c r="C51" s="13" t="s">
        <v>25</v>
      </c>
      <c r="D51" s="14" t="s">
        <v>45</v>
      </c>
      <c r="E51" s="14" t="s">
        <v>26</v>
      </c>
      <c r="F51" s="45" t="s">
        <v>0</v>
      </c>
      <c r="G51" s="42" t="s">
        <v>46</v>
      </c>
      <c r="H51" s="53">
        <v>22</v>
      </c>
      <c r="I51" s="54">
        <v>50</v>
      </c>
    </row>
    <row r="52" spans="1:9" ht="24" customHeight="1" x14ac:dyDescent="0.25">
      <c r="A52" s="1">
        <v>41</v>
      </c>
      <c r="B52" s="12" t="s">
        <v>169</v>
      </c>
      <c r="C52" s="13" t="s">
        <v>170</v>
      </c>
      <c r="D52" s="14" t="s">
        <v>171</v>
      </c>
      <c r="E52" s="14" t="s">
        <v>172</v>
      </c>
      <c r="F52" s="45" t="s">
        <v>0</v>
      </c>
      <c r="G52" s="42" t="s">
        <v>155</v>
      </c>
      <c r="H52" s="53">
        <v>15</v>
      </c>
      <c r="I52" s="54">
        <v>32.5</v>
      </c>
    </row>
    <row r="53" spans="1:9" ht="24" customHeight="1" x14ac:dyDescent="0.25">
      <c r="A53" s="1">
        <v>42</v>
      </c>
      <c r="B53" s="12" t="s">
        <v>173</v>
      </c>
      <c r="C53" s="13" t="s">
        <v>174</v>
      </c>
      <c r="D53" s="14" t="s">
        <v>175</v>
      </c>
      <c r="E53" s="14" t="s">
        <v>164</v>
      </c>
      <c r="F53" s="45" t="s">
        <v>47</v>
      </c>
      <c r="G53" s="42" t="s">
        <v>46</v>
      </c>
      <c r="H53" s="53">
        <v>13</v>
      </c>
      <c r="I53" s="54">
        <v>27.083333333333332</v>
      </c>
    </row>
  </sheetData>
  <mergeCells count="3">
    <mergeCell ref="A1:I1"/>
    <mergeCell ref="A2:I2"/>
    <mergeCell ref="A10:I10"/>
  </mergeCells>
  <conditionalFormatting sqref="F12:F53">
    <cfRule type="cellIs" dxfId="6" priority="1" operator="equal">
      <formula>"ZENY"</formula>
    </cfRule>
    <cfRule type="cellIs" dxfId="5" priority="2" operator="equal">
      <formula>"ZENY"</formula>
    </cfRule>
    <cfRule type="cellIs" dxfId="4" priority="3" operator="equal">
      <formula>"SPRINGER"</formula>
    </cfRule>
    <cfRule type="cellIs" dxfId="3" priority="4" operator="equal">
      <formula>"JUNIOR"</formula>
    </cfRule>
    <cfRule type="cellIs" dxfId="2" priority="5" operator="equal">
      <formula>"PCP"</formula>
    </cfRule>
  </conditionalFormatting>
  <conditionalFormatting sqref="G12:G53">
    <cfRule type="cellIs" dxfId="1" priority="6" operator="equal">
      <formula>"NIE"</formula>
    </cfRule>
    <cfRule type="cellIs" dxfId="0" priority="7" operator="equal">
      <formula>"ANO"</formula>
    </cfRule>
  </conditionalFormatting>
  <pageMargins left="0.47244094488188981" right="0.39370078740157483" top="0.44" bottom="0.39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14</vt:i4>
      </vt:variant>
      <vt:variant>
        <vt:lpstr>Pomenované rozsahy</vt:lpstr>
      </vt:variant>
      <vt:variant>
        <vt:i4>13</vt:i4>
      </vt:variant>
    </vt:vector>
  </HeadingPairs>
  <TitlesOfParts>
    <vt:vector size="27" baseType="lpstr">
      <vt:lpstr>Vysledky OPEN KOMPLET</vt:lpstr>
      <vt:lpstr>1 kolo</vt:lpstr>
      <vt:lpstr>2 kolo </vt:lpstr>
      <vt:lpstr>3 kolo</vt:lpstr>
      <vt:lpstr>4 kolo</vt:lpstr>
      <vt:lpstr>5 kolo</vt:lpstr>
      <vt:lpstr>6 kolo </vt:lpstr>
      <vt:lpstr>7 kolo</vt:lpstr>
      <vt:lpstr>8 kolo</vt:lpstr>
      <vt:lpstr>9 kolo</vt:lpstr>
      <vt:lpstr>10 kolo</vt:lpstr>
      <vt:lpstr>11 kolo</vt:lpstr>
      <vt:lpstr>12 kolo</vt:lpstr>
      <vt:lpstr>FT liga 2024</vt:lpstr>
      <vt:lpstr>'1 kolo'!Oblasť_tlače</vt:lpstr>
      <vt:lpstr>'10 kolo'!Oblasť_tlače</vt:lpstr>
      <vt:lpstr>'11 kolo'!Oblasť_tlače</vt:lpstr>
      <vt:lpstr>'12 kolo'!Oblasť_tlače</vt:lpstr>
      <vt:lpstr>'2 kolo '!Oblasť_tlače</vt:lpstr>
      <vt:lpstr>'3 kolo'!Oblasť_tlače</vt:lpstr>
      <vt:lpstr>'4 kolo'!Oblasť_tlače</vt:lpstr>
      <vt:lpstr>'5 kolo'!Oblasť_tlače</vt:lpstr>
      <vt:lpstr>'6 kolo '!Oblasť_tlače</vt:lpstr>
      <vt:lpstr>'7 kolo'!Oblasť_tlače</vt:lpstr>
      <vt:lpstr>'8 kolo'!Oblasť_tlače</vt:lpstr>
      <vt:lpstr>'9 kolo'!Oblasť_tlače</vt:lpstr>
      <vt:lpstr>'FT liga 2024'!Oblasť_tlače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Frantisek Hulac</cp:lastModifiedBy>
  <cp:lastPrinted>2024-10-13T15:32:54Z</cp:lastPrinted>
  <dcterms:created xsi:type="dcterms:W3CDTF">2015-03-09T21:00:05Z</dcterms:created>
  <dcterms:modified xsi:type="dcterms:W3CDTF">2024-10-13T15:33:10Z</dcterms:modified>
</cp:coreProperties>
</file>